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53.19\geconi\PRESTAÇÃO DE CONTAS\DIGITALIZACOES-Prestacão_de_Contas\2025\HGG\8 - AGOSTO\PASTA 2\"/>
    </mc:Choice>
  </mc:AlternateContent>
  <xr:revisionPtr revIDLastSave="0" documentId="13_ncr:1_{A7FF4789-7B9A-4BFB-9775-CEF68E395055}" xr6:coauthVersionLast="47" xr6:coauthVersionMax="47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082021" sheetId="1" state="hidden" r:id="rId1"/>
    <sheet name="RELATÓRIO MODELO-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" i="2" l="1"/>
  <c r="B50" i="2"/>
  <c r="B46" i="2"/>
  <c r="B149" i="2"/>
  <c r="B104" i="2" l="1"/>
  <c r="B96" i="2"/>
  <c r="B103" i="2" s="1"/>
  <c r="B111" i="2"/>
  <c r="B28" i="2"/>
  <c r="B112" i="2" l="1"/>
  <c r="B160" i="2"/>
  <c r="B158" i="2" l="1"/>
  <c r="B121" i="2"/>
  <c r="B79" i="2"/>
  <c r="B52" i="2"/>
  <c r="B57" i="2"/>
  <c r="B26" i="2" l="1"/>
  <c r="B169" i="2" l="1"/>
  <c r="B175" i="2" s="1"/>
  <c r="B125" i="2"/>
  <c r="B64" i="2"/>
  <c r="B37" i="2"/>
  <c r="B142" i="2" l="1"/>
  <c r="B93" i="2"/>
  <c r="B182" i="2"/>
  <c r="B155" i="2"/>
  <c r="B150" i="2" l="1"/>
  <c r="B98" i="1"/>
  <c r="B189" i="1"/>
  <c r="B161" i="1"/>
  <c r="B155" i="1"/>
  <c r="B110" i="1"/>
  <c r="B148" i="1"/>
  <c r="B117" i="1"/>
  <c r="B80" i="1"/>
  <c r="B45" i="1"/>
  <c r="B156" i="1" l="1"/>
  <c r="B183" i="1" s="1"/>
  <c r="B118" i="1"/>
  <c r="B43" i="2" l="1"/>
  <c r="B76" i="2"/>
  <c r="B176" i="2" l="1"/>
</calcChain>
</file>

<file path=xl/sharedStrings.xml><?xml version="1.0" encoding="utf-8"?>
<sst xmlns="http://schemas.openxmlformats.org/spreadsheetml/2006/main" count="343" uniqueCount="234">
  <si>
    <t>TOTAL APLICAÇÃO FINANCEIRA- INVESTIMENTO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</si>
  <si>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</si>
  <si>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</si>
  <si>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</si>
  <si>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 xml:space="preserve">Assinatura do Contador: </t>
  </si>
  <si>
    <t>Lotal/Data da emissão</t>
  </si>
  <si>
    <t>1.1 Caixa</t>
  </si>
  <si>
    <t xml:space="preserve">TOTAL APLICAÇÃO FINANCEIRA- CUSTEIO </t>
  </si>
  <si>
    <t>Fonte: Extratos bancários e Balancete Contábil.</t>
  </si>
  <si>
    <t>SALDO ANTERIOR (1= 1.1 + 1.2 + 1.3)</t>
  </si>
  <si>
    <t>2.ENTRADAS DE RECURSOS FINANCEIROS</t>
  </si>
  <si>
    <t xml:space="preserve">1. SALDO BANCÁRIO ANTERIOR  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</si>
  <si>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</si>
  <si>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</si>
  <si>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</si>
  <si>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</si>
  <si>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</si>
  <si>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4.1 Aplicação Financeira - CUSTEIO  (DETALHAR NÚMERO DA CONTA)</t>
  </si>
  <si>
    <t>4. APLICAÇÃO FINANCEIRA</t>
  </si>
  <si>
    <t>4.2 Aplicação Financeira  - INVESTIMENTO (DETALHAR NÚMERO DA CONTA )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</si>
  <si>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</si>
  <si>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</si>
  <si>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</si>
  <si>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</si>
  <si>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</si>
  <si>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</si>
  <si>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</si>
  <si>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</si>
  <si>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</si>
  <si>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</si>
  <si>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</si>
  <si>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</si>
  <si>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</si>
  <si>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</si>
  <si>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</si>
  <si>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</si>
  <si>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</si>
  <si>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</si>
  <si>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</si>
  <si>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</si>
  <si>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</si>
  <si>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 xml:space="preserve">5.1.4 Bloqueio Judicial </t>
  </si>
  <si>
    <t>5.1.3 Materiais e Insumos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</si>
  <si>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</si>
  <si>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</si>
  <si>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</si>
  <si>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2.5 Outras entradas (ex: convênio, doações - especificar)</t>
  </si>
  <si>
    <t>5.1.8 Outros (especificar a despesa)</t>
  </si>
  <si>
    <t>8.3 Glosa - outras (discriminar)</t>
  </si>
  <si>
    <t>5.2.4 Outros (discriminar)</t>
  </si>
  <si>
    <t xml:space="preserve">Assinatura do Resposável pela Area financeira (obrigatória): 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</si>
  <si>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+ 5.17 + 5.1.8)</t>
    </r>
  </si>
  <si>
    <t xml:space="preserve">SALDO BANCÁRIO FINAL : 7= (1+2) -(4+5+6)  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</si>
  <si>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</si>
  <si>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</si>
  <si>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</si>
  <si>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TOTAL GERAL DOS PAGAMENTOS (5=5.1+5.2)</t>
  </si>
  <si>
    <t>TOTAL DE PAGAMENTOS - INVESTIMENTO (5.2= 5.2.1 + 5.2.2 + 5.2.3 + 5.2.4)</t>
  </si>
  <si>
    <t>CNPJ: 02.529.964/0001-57</t>
  </si>
  <si>
    <t>NOME DO ÓRGÃO PÚBLICO/CONTRATANTE: SECRETARIA DE ESTADO DA SAÚDE - SES/GO</t>
  </si>
  <si>
    <t>NOME DA ORGANIZAÇÃO SOCIAL/CONTRATADA: INSTITUTO DE DESENVOLVIMENTO TECNOLÓGICO E HUMANO - IDTECH</t>
  </si>
  <si>
    <t>NOME DA UNIDADE GERIDA: HOSPITAL ESTADUAL GERAL DE GOIÂNIA DR. ALBERTO RASSI - HGG</t>
  </si>
  <si>
    <t>CNPJ: 02.529.964/0004-16</t>
  </si>
  <si>
    <t xml:space="preserve">CONTRATO DE GESTÃO/ADITIVO Nº: 024/2012 </t>
  </si>
  <si>
    <t>VIGÊNCIA DO CONTRATO DE GESTÃO/TERMO ADITIVO: 16º TERMO ADITIVO                      INÍCIO 13/03/2023  E   TÉRMINO  12/03/2024</t>
  </si>
  <si>
    <t>Competência: 2024</t>
  </si>
  <si>
    <t>1.1.1 - Fundo Fixo</t>
  </si>
  <si>
    <t>1.2.1 - Conta Corrente - 2512 / 003 / 000577265429-9 (Custeio)</t>
  </si>
  <si>
    <t>1.2.2 - Fundo Rescisório - HGG - 2512 / 1388 / 000739114003 - 2 (Custeio e Investimento)</t>
  </si>
  <si>
    <t>1.2.3 - Centro de Pesquisa - 2512 / 003 / 000577535862-3 (Custeio)</t>
  </si>
  <si>
    <t>1.2.4 - Fundo Rescisório HGG-CSC - 2512 / 1388 / 000739012915 - 9  (Custeio e Investimento)</t>
  </si>
  <si>
    <t>1.2.5 - Reforma e Ampliação HGG 2512 / 1388 / 000738994457 - 0 (Custeio e Investimento)</t>
  </si>
  <si>
    <t>1.2.6 - CONTA FIC GIRO CUSTEIO 6839-0</t>
  </si>
  <si>
    <t>1.2.7 - CONTA FIC GIRO FUNDO TRAB. 6842-0</t>
  </si>
  <si>
    <t>1.2.8 - FUNDO TRAB. RESCISÓRIO - 0012 / 580133602</t>
  </si>
  <si>
    <t>1.2.9 - CUSTEIO HGG - 0012 / 580133572-9</t>
  </si>
  <si>
    <t xml:space="preserve">1.2.10 - CONTA FIC GIRO CUSTEIO - 0012 / 580133572-9 </t>
  </si>
  <si>
    <t xml:space="preserve">1.2.11 - CONTA FIC GIRO  FUNDO TRAB. - 0012 / 580133602 </t>
  </si>
  <si>
    <t>1.3.1 - Conta Investimento HGG - 2512 / 1388 / 000739092167 - 7 (Investimento)</t>
  </si>
  <si>
    <t>1.3.2 - Ressarcimento De Transplantes HGG - 2512 / 1388 / 000794368964 - 0</t>
  </si>
  <si>
    <t xml:space="preserve">1.3.3 - Conta Investimento - Residual de Reforma - 0012 / 1388 / 748427392-0 </t>
  </si>
  <si>
    <t>1.3.4 - Investimento Ag. 0012 - 00006841-1</t>
  </si>
  <si>
    <t>2.1.1 - Conta Corrente - 2512 / 003 / 1073-5</t>
  </si>
  <si>
    <t>2.1.2 - Conta Corrente - 0012 / 580133572-9</t>
  </si>
  <si>
    <t xml:space="preserve">2.1 Repasse - CUSTEIO  </t>
  </si>
  <si>
    <t xml:space="preserve">1.2 Banco conta movimento  </t>
  </si>
  <si>
    <t xml:space="preserve">1.3 Aplicações financeiras </t>
  </si>
  <si>
    <t xml:space="preserve">2.2 Repasse - INVESTIMENTO </t>
  </si>
  <si>
    <t>1.2.2 - Fundo Rescisório - HGG - 2512 / 1388 / 000739114003 - 2</t>
  </si>
  <si>
    <t xml:space="preserve">2.3.2 - Fundo Rescisório HGG-CSC - 2512 / 1388 / 000739012915 - 9 </t>
  </si>
  <si>
    <t>2.3.3 - Reforma e Ampliação HGG 2512 / 1388 / 000738994457 - 0</t>
  </si>
  <si>
    <t>1.2.6- CONTA FIC GIRO CUSTEIO 6839-0</t>
  </si>
  <si>
    <t xml:space="preserve">1.2.8 - CONTA FIC GIRO CUSTEIO - 0012 / 580133572-9 </t>
  </si>
  <si>
    <t>2.1.2 - FUNDO TRAB. RESCISÓRIO - 0012 / 003 / 00006842-0</t>
  </si>
  <si>
    <t>2.1.2 - Investimento Ag. 0012 - 00006841-1</t>
  </si>
  <si>
    <t xml:space="preserve">2.3 Rendimento sobre Aplicação Financeiras - CUSTEIO </t>
  </si>
  <si>
    <r>
      <t xml:space="preserve">2.1.2 - FUNDO TRAB. RESCISÓRIO - 0012 / 580133602-4 </t>
    </r>
    <r>
      <rPr>
        <sz val="11"/>
        <color rgb="FFFF0000"/>
        <rFont val="Calibri"/>
        <family val="2"/>
        <scheme val="minor"/>
      </rPr>
      <t>SÓ EM DEZEMBRO</t>
    </r>
  </si>
  <si>
    <t xml:space="preserve">2.4.1 - Conta Investimento - FIC Giro 2512 / 003 / 1073-5 </t>
  </si>
  <si>
    <t>2.4.2 - Conta Investimento HGG - 2512 / 1388 / 000739092167 - 7</t>
  </si>
  <si>
    <t>2.4.3 - Ressarcimento de Transplantes HGG - 2512 / 1388 / 000794368964 - 0</t>
  </si>
  <si>
    <t xml:space="preserve">2.4.4 - Conta Investimento - Residual de Reforma - 0012 / 1388 / 748427392-0 </t>
  </si>
  <si>
    <t>2.4.5 - Investimento Ag. 0012 - 00006841-1</t>
  </si>
  <si>
    <t xml:space="preserve">2.4 Rendimento sobre Aplicação Financeiras - INVESTIMENTO </t>
  </si>
  <si>
    <t>2.5.1 - Recuperação de Despesas</t>
  </si>
  <si>
    <t>2.5.2 - Receitas Não Governamentais (Doações, vendas, aluguéis e outros)</t>
  </si>
  <si>
    <t>2.5.3 - Aporte de Caixa</t>
  </si>
  <si>
    <t>2.5.4 - Reembolso Rateio</t>
  </si>
  <si>
    <t>2.5.5 - Desbloqueio Judicial</t>
  </si>
  <si>
    <t>2.5.6 - Devolução de Pagamento Indevido (Transf. Entre Contas)</t>
  </si>
  <si>
    <t>2.5.7 - Reembolso de Despesas</t>
  </si>
  <si>
    <t>2.5.8 - Desbloqueio Bancário</t>
  </si>
  <si>
    <t>2.5.9 - Entrada Fundo Rescisório</t>
  </si>
  <si>
    <t xml:space="preserve">2.5.10 - Recursos Extracontratuais </t>
  </si>
  <si>
    <t>3.1.1 - Fundo Rescisório - HGG - 2512 / 1388 / 000739114003 - 2</t>
  </si>
  <si>
    <t>3.1.2 - Fundo Rescisório HGG-CSC - 2512 / 1388 / 000739012915 - 9</t>
  </si>
  <si>
    <t>3.1.3 - Conta Investimento HGG - 2512 / 1388 / 000739092167 - 7</t>
  </si>
  <si>
    <t>3.1.4 - Conta Investimento - FIC Giro 2512 / 003 / 1073-5</t>
  </si>
  <si>
    <t>3.1.5 - Reforma e Ampliação HGG 2512 / 1388 / 000738994457 - 0</t>
  </si>
  <si>
    <t>3.1.6 - Centro de Pesquisa - 2512 / 003 / 1074-3</t>
  </si>
  <si>
    <t>3.1.7 - Ressarcimento De Transplantes HGG - 2512 / 1388 / 000794368964 - 0</t>
  </si>
  <si>
    <t>3.1.8 - CONTA FIC GIRO CUSTEIO 6839-0</t>
  </si>
  <si>
    <t xml:space="preserve">3.1.10 - Conta Investimento - Residual de Reforma - 0012 / 1388 / 748427392-0 </t>
  </si>
  <si>
    <t>3.1.11 - Investimento Ag. 0012 - 00006841-1</t>
  </si>
  <si>
    <t xml:space="preserve">3.1.12 - CONTA FIC GIRO CUSTEIO - 0012 / 580133572-9 </t>
  </si>
  <si>
    <t>5.1.6.1 - Encargos Sobre Folha de Pagamento</t>
  </si>
  <si>
    <t>5.1.6.2 - Encargos Sobre Rescisão Trabalhista</t>
  </si>
  <si>
    <t>5.1.8.1 - Concessionárias (Água, luz e telefonia)</t>
  </si>
  <si>
    <t>5.1.8.2 - Recibo de Pagamento a Autônomo</t>
  </si>
  <si>
    <t>5.1.8.3 - Reembolso de Rateios</t>
  </si>
  <si>
    <t>5.1.8.4 - Rescisões Trabalhistas</t>
  </si>
  <si>
    <t>5.1.8.5 - Alugueis</t>
  </si>
  <si>
    <t>5.1.8.6 - Reembolso de Despesas</t>
  </si>
  <si>
    <t>5.1.8.7 - Aporte de Caixa</t>
  </si>
  <si>
    <t>5.1.8.8 - Pensões Alimentícias</t>
  </si>
  <si>
    <t>5.1.8.9 - Adiantamentos</t>
  </si>
  <si>
    <t>5.1.8.10 - Despesas Bancárias</t>
  </si>
  <si>
    <t>5.1.8.11 - Vale Transporte</t>
  </si>
  <si>
    <t>5.1.8.12 - Custas Processuais</t>
  </si>
  <si>
    <t>5.1.8.13 - Bloqueio Bancario</t>
  </si>
  <si>
    <t>5.1.8.14 - Outras saídas (devolução de ressarcimento a maior, transf. indevidas)</t>
  </si>
  <si>
    <t>5.1.8.15 - Diárias</t>
  </si>
  <si>
    <t xml:space="preserve">5.1.8.16 - Devolução de Verba ao Poder Público </t>
  </si>
  <si>
    <t xml:space="preserve">7.SALDO BANCÁRIO FINAL  </t>
  </si>
  <si>
    <t>7.1.1 - Fundo Fixo</t>
  </si>
  <si>
    <t>7.2.1 - Conta Corrente - 2512 / 003 / 000577265429-9 (Custeio)</t>
  </si>
  <si>
    <t>7.2.2 - Fundo Rescisório - HGG - 2512 / 1388 / 000739114003 - 2 (Custeio e Investimento)</t>
  </si>
  <si>
    <t>7.2.3 - Centro de Pesquisa - 2512 / 003 / 000577535862-3 (Custeio)</t>
  </si>
  <si>
    <t>7.2.4 - Fundo Rescisório HGG-CSC - 2512 / 1388 / 000739012915 - 9  (Custeio e Investimento)</t>
  </si>
  <si>
    <t>7.2.5 - Reforma e Ampliação HGG 2512 / 1388 / 000738994457 - 0 (Custeio e Investimento)</t>
  </si>
  <si>
    <t>7.2.6 - CONTA FIC GIRO CUSTEIO 6839-0</t>
  </si>
  <si>
    <t>7.2.8 - FUNDO TRAB. RESCISÓRIO - 0012 / 580133602</t>
  </si>
  <si>
    <t>7.2.9 - CUSTEIO HGG - 0012 / 580133572-9</t>
  </si>
  <si>
    <t xml:space="preserve">7.2.10 - CONTA FIC GIRO CUSTEIO - 0012 / 580133572-9 </t>
  </si>
  <si>
    <t>7.3.2 - Conta Investimento HGG - 2512 / 1388 / 000739092167 - 7 (Investimento)</t>
  </si>
  <si>
    <t>7.3.3 - Ressarcimento de Transplantes HGG - 2512 / 1388 / 000794368964 - 0</t>
  </si>
  <si>
    <t xml:space="preserve">7.3.4 - Conta Investimento - Residual de Reforma - 0012 / 1388 / 748427392-0 </t>
  </si>
  <si>
    <t>7.3.5 - Investimento Ag. 0012 - 00006841-1</t>
  </si>
  <si>
    <r>
      <t>TOTAL DE PAGAMENTOS - CUSTEIO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(5= 5.1.1 +5.1.2 + 5.1.3 + 5.1.4 + 5.1.5 +5.1.6 + 5.17 + 5.1.8)</t>
    </r>
  </si>
  <si>
    <t xml:space="preserve">3.2.3 - Conta Investimento - Residual de Reforma - 0012 / 1388 / 748427392-0 </t>
  </si>
  <si>
    <t xml:space="preserve">4.2.3 - Conta Investimento - Residual de Reforma - 0012 / 1388 / 748427392-0 </t>
  </si>
  <si>
    <t xml:space="preserve">1.2.2 - Fundo Rescisório - HGG - 2512 / 1388 / 739114003-2 </t>
  </si>
  <si>
    <t xml:space="preserve">1.2.4 - Fundo Rescisório HGG-CSC - 2512 / 1388 / 000739012915-9 </t>
  </si>
  <si>
    <t>1.3.1 - Conta Investimento HGG - 2512 / 1388 / 000739092167-7</t>
  </si>
  <si>
    <t>1.3.2 - Ressarcimento De Transplantes HGG - 2512 / 1388 / 000794368964-0</t>
  </si>
  <si>
    <t>2.3.1 - Fundo Rescisório - HGG - 2512 / 1388 / 000739114003-2</t>
  </si>
  <si>
    <t xml:space="preserve">2.3.2 - Fundo Rescisório HGG-CSC - 2512 / 1388 / 000739012915-9 </t>
  </si>
  <si>
    <t>2.4.2 - Conta Investimento HGG - 2512 / 1388 / 000739092167-7</t>
  </si>
  <si>
    <t>2.4.3 - Ressarcimento de Transplantes HGG - 2512 / 1388 / 000794368964-0</t>
  </si>
  <si>
    <t>3.1.2 - Fundo Rescisório HGG-CSC - 2512 / 1388 / 000739012915-9</t>
  </si>
  <si>
    <t>3.1.1 - Fundo Rescisório - HGG - 2512 / 1388 / 000739114003-2</t>
  </si>
  <si>
    <t>3.2.1 - Conta Investimento HGG - 2512 / 1388 / 000739092167-7</t>
  </si>
  <si>
    <t>4.1.1 - Fundo Rescisório - HGG - 2512 / 1388 / 000739114003-2</t>
  </si>
  <si>
    <t>4.1.2 - Fundo Rescisório HGG-CSC - 2512 / 1388 / 000739012915-9</t>
  </si>
  <si>
    <t>4.2.1 - Conta Investimento HGG - 2512 / 1388 / 000739092167-7</t>
  </si>
  <si>
    <t>7.2.2 - Fundo Rescisório - HGG - 2512 / 1388 / 000739114003-2</t>
  </si>
  <si>
    <t xml:space="preserve">7.2.4 - Fundo Rescisório HGG-CSC - 2512 / 1388 / 000739012915-9 </t>
  </si>
  <si>
    <t xml:space="preserve">7.2. Banco Conta Movimento  </t>
  </si>
  <si>
    <t xml:space="preserve">7.3 Aplicações Financeiras  </t>
  </si>
  <si>
    <t xml:space="preserve">7.3.1 - Conta Investimento HGG - 2512 / 1388 / 000739092167-7 </t>
  </si>
  <si>
    <t>2.3.5 - Reforma e Ampliação HGG 2512 / 1388 / 000738994457-0</t>
  </si>
  <si>
    <t>3.2.4 - Reforma e Ampliação HGG 2512 / 1388 / 000738994457-0</t>
  </si>
  <si>
    <t>3.2.6 - Ressarcimento De Transplantes HGG - 2512 / 1388 / 000794368964-0</t>
  </si>
  <si>
    <t>4.2.4 - Reforma e Ampliação HGG 2512 / 1388 / 000738994457-0</t>
  </si>
  <si>
    <t>4.2.6 - Ressarcimento De Transplantes HGG - 2512 / 1388 / 000794368964-0</t>
  </si>
  <si>
    <t>1.3.4 - Reforma e Ampliação HGG 2512 / 1388 / 000738994457-0</t>
  </si>
  <si>
    <t>Competência: 2025</t>
  </si>
  <si>
    <t xml:space="preserve">1.2.1 - Conta Corrente - 2512 / 003 / 577265429-9 </t>
  </si>
  <si>
    <t xml:space="preserve">1.2.3 - Centro de Pesquisa - 2512 / 003 / 577535862-3 </t>
  </si>
  <si>
    <t>1.2.6 - CUSTEIO HGG - 0012 / 580133572-9</t>
  </si>
  <si>
    <t xml:space="preserve">1.2.7 - CONTA FIC GIRO CUSTEIO - 0012 / 580133572-9 </t>
  </si>
  <si>
    <t>2.1.1 - Conta Corrente - 2512 / 003 / 577265429-9</t>
  </si>
  <si>
    <t xml:space="preserve">2.3.3 - CONTA FIC GIRO CUSTEIO - 0012 / 580133572-9 </t>
  </si>
  <si>
    <t>2.4.1 - Conta Investimento - FIC Giro 2512 / 003 / 577265429-9</t>
  </si>
  <si>
    <t>3.2.2 - Conta Investimento - FIC Giro 2512 / 003 / 577265429-9</t>
  </si>
  <si>
    <t>4.2.2 - Conta Investimento - FIC Giro 2512 / 003 / 577265429-9</t>
  </si>
  <si>
    <t xml:space="preserve">7.2.1 - Conta Corrente - 2512 / 003 / 577265429-9 </t>
  </si>
  <si>
    <t>7.2.3 - Centro de Pesquisa - 2512 / 003 / 577535862-3</t>
  </si>
  <si>
    <t>1.2.8 - CONTA FIC GIRO FUNDO TRAB. RESCISÓRIO - 0012 / 580133602-4</t>
  </si>
  <si>
    <t xml:space="preserve">3.1 Resgate Aplicação - CUSTEIO  </t>
  </si>
  <si>
    <t xml:space="preserve">3.2 Resgate Aplicação - INVESTIMENTO </t>
  </si>
  <si>
    <t xml:space="preserve">4.1 Aplicação Financeira - CUSTEIO  </t>
  </si>
  <si>
    <t xml:space="preserve">4.2 Aplicação Financeira  - INVESTIMENTO </t>
  </si>
  <si>
    <t>SALDO BANCÁRIO ATUAL</t>
  </si>
  <si>
    <t>7.2.6 - CUSTEIO HGG - 0012 / 580133572-9</t>
  </si>
  <si>
    <t xml:space="preserve">7.2.7 - CONTA FIC GIRO CUSTEIO - 0012 / 580133572-9 </t>
  </si>
  <si>
    <t>1.2.8 - CONTA FIC GIRO  FUNDO TRAB. - 0012 / 580133602-4</t>
  </si>
  <si>
    <t>1.3.5 - Investimento Ag. 0012 - 000580133592-3</t>
  </si>
  <si>
    <t>2.4.6 - Investimento Ag. 0012 - 000580133592-3</t>
  </si>
  <si>
    <t>3.2.5 - Investimento Ag. 0012 - 000580133592-3</t>
  </si>
  <si>
    <t>4.2.5 - Investimento Ag. 0012 - 000580133592-3</t>
  </si>
  <si>
    <t>7.2.5 - Fundo Trab. Rescisório - 0012 / 580133602-4</t>
  </si>
  <si>
    <t>1.2.5 - Fundo Trab. Rescisório - 0012 / 580133602-4</t>
  </si>
  <si>
    <t>2.3.4 - CONTA FIC GIRO FUNDO TRAB. RESCISÓRIO - 0012 / 580133602-4</t>
  </si>
  <si>
    <t>6.2 Valores Devolvidos à Contratante - INVESTIMENTO</t>
  </si>
  <si>
    <t>3.1.3 - Fundo Trab. Rescisório - 0012 / 580133602-4</t>
  </si>
  <si>
    <t>4.1.3 - Fundo Trab. Rescisório - 0012 / 580133602-4</t>
  </si>
  <si>
    <t xml:space="preserve">3.1.4 - Centro de Pesquisa - 2512 / 003 / 577535862-3 </t>
  </si>
  <si>
    <t xml:space="preserve">3.1.5 - CONTA FIC GIRO CUSTEIO - 0012 / 580133572-9 </t>
  </si>
  <si>
    <t>3.1.6 - CONTA FIC GIRO FUNDO TRAB. RESCISÓRIO - 0012 / 580133602-4</t>
  </si>
  <si>
    <t>4.1.4 - Centro de Pesquisa - 2512 / 003 / 577535862-3</t>
  </si>
  <si>
    <t xml:space="preserve">4.1.5 - CONTA FIC GIRO CUSTEIO - 0012 / 580133572-9 </t>
  </si>
  <si>
    <t>4.1.6 - CONTA FIC GIRO FUNDO TRAB. - 0012 / 580133602-4</t>
  </si>
  <si>
    <t>8.3 Glosa - outras (energia elétrica)</t>
  </si>
  <si>
    <t>7.3.2 - Ressarcimento de Transplantes HGG - 2512 / 1388 / 000794368964-0</t>
  </si>
  <si>
    <t xml:space="preserve">7.3.3 - Conta Investimento - Residual de Reforma - 0012 / 1388 / 748427392-0 </t>
  </si>
  <si>
    <t>7.3.4 - Reforma e Ampliação HGG 2512 / 1388 / 000738994457 - 0</t>
  </si>
  <si>
    <t>7.3.5 - Investimento Ag. 0012 - 000580133592-3</t>
  </si>
  <si>
    <t>2.1.3 - Fundo Trab. Rescisório - 0012 / 580133602-4</t>
  </si>
  <si>
    <t>2.1.1 - Investimento Ag. 0012 - 000580133592-3</t>
  </si>
  <si>
    <t>2.5.9 - Outras Entradas (reclassificação lançamento)</t>
  </si>
  <si>
    <t>2.5.10 - Entrada Fundo Rescisório</t>
  </si>
  <si>
    <t>2.5.11 - Recursos Extracontratuais (Transf. De colaborador de projeto)</t>
  </si>
  <si>
    <t>VIGÊNCIA DO CONTRATO DE GESTÃO/TERMO ADITIVO: 18º TERMO ADITIVO INÍCIO 13/03/2024 E TÉRMINO  13/03/2026</t>
  </si>
  <si>
    <t>5.1.8.14 - Devolução de pagamento (transferência indevida)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</si>
</sst>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.75"/>
      <color rgb="FF00000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4" fontId="0" fillId="0" borderId="0" xfId="0" applyNumberFormat="1" applyAlignment="1">
      <alignment horizontal="right"/>
    </xf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4" fontId="1" fillId="0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4" borderId="1" xfId="1" applyNumberFormat="1" applyFont="1" applyFill="1" applyBorder="1" applyAlignment="1">
      <alignment vertical="center"/>
    </xf>
    <xf numFmtId="4" fontId="1" fillId="5" borderId="1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top"/>
    </xf>
    <xf numFmtId="4" fontId="2" fillId="2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vertical="center" shrinkToFit="1"/>
    </xf>
    <xf numFmtId="4" fontId="4" fillId="2" borderId="1" xfId="0" applyNumberFormat="1" applyFont="1" applyFill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vertical="center" shrinkToFit="1"/>
    </xf>
    <xf numFmtId="4" fontId="11" fillId="0" borderId="1" xfId="0" applyNumberFormat="1" applyFont="1" applyBorder="1" applyAlignment="1">
      <alignment vertical="center" shrinkToFit="1"/>
    </xf>
    <xf numFmtId="4" fontId="12" fillId="0" borderId="1" xfId="0" applyNumberFormat="1" applyFont="1" applyBorder="1" applyAlignment="1">
      <alignment vertical="center" shrinkToFit="1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top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/>
    <xf numFmtId="0" fontId="14" fillId="5" borderId="1" xfId="0" applyFont="1" applyFill="1" applyBorder="1" applyAlignment="1">
      <alignment horizontal="left" vertical="center"/>
    </xf>
    <xf numFmtId="4" fontId="14" fillId="5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vertical="center" shrinkToFit="1"/>
    </xf>
    <xf numFmtId="4" fontId="11" fillId="0" borderId="1" xfId="1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horizontal="right"/>
    </xf>
    <xf numFmtId="4" fontId="12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horizontal="right"/>
    </xf>
    <xf numFmtId="4" fontId="11" fillId="5" borderId="1" xfId="1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/>
    </xf>
    <xf numFmtId="4" fontId="14" fillId="3" borderId="1" xfId="1" applyNumberFormat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" fontId="0" fillId="7" borderId="1" xfId="0" applyNumberFormat="1" applyFill="1" applyBorder="1" applyAlignment="1">
      <alignment vertical="center"/>
    </xf>
    <xf numFmtId="4" fontId="3" fillId="7" borderId="1" xfId="0" applyNumberFormat="1" applyFont="1" applyFill="1" applyBorder="1" applyAlignment="1">
      <alignment vertical="center"/>
    </xf>
    <xf numFmtId="43" fontId="11" fillId="0" borderId="1" xfId="1" quotePrefix="1" applyFont="1" applyFill="1" applyBorder="1" applyAlignment="1">
      <alignment vertical="center"/>
    </xf>
    <xf numFmtId="43" fontId="11" fillId="0" borderId="1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/>
    </xf>
    <xf numFmtId="43" fontId="1" fillId="0" borderId="1" xfId="1" applyFont="1" applyFill="1" applyBorder="1" applyAlignment="1"/>
    <xf numFmtId="43" fontId="11" fillId="0" borderId="1" xfId="1" applyFont="1" applyFill="1" applyBorder="1" applyAlignment="1">
      <alignment vertical="center"/>
    </xf>
    <xf numFmtId="4" fontId="16" fillId="0" borderId="1" xfId="0" applyNumberFormat="1" applyFont="1" applyBorder="1" applyAlignment="1">
      <alignment horizontal="right" vertical="center" readingOrder="1"/>
    </xf>
    <xf numFmtId="43" fontId="0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vertical="center"/>
    </xf>
    <xf numFmtId="43" fontId="17" fillId="0" borderId="1" xfId="1" applyFont="1" applyBorder="1" applyAlignment="1">
      <alignment horizontal="right" vertical="center" readingOrder="1"/>
    </xf>
    <xf numFmtId="43" fontId="1" fillId="0" borderId="1" xfId="1" applyFont="1" applyFill="1" applyBorder="1" applyAlignment="1">
      <alignment vertical="center" wrapText="1"/>
    </xf>
    <xf numFmtId="43" fontId="2" fillId="4" borderId="1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11" fillId="0" borderId="1" xfId="1" applyFont="1" applyBorder="1" applyAlignment="1">
      <alignment horizontal="right"/>
    </xf>
    <xf numFmtId="4" fontId="12" fillId="2" borderId="1" xfId="0" applyNumberFormat="1" applyFont="1" applyFill="1" applyBorder="1" applyAlignment="1">
      <alignment vertical="center" shrinkToFit="1"/>
    </xf>
    <xf numFmtId="43" fontId="1" fillId="0" borderId="1" xfId="1" applyFont="1" applyBorder="1" applyAlignment="1">
      <alignment vertical="center"/>
    </xf>
    <xf numFmtId="4" fontId="11" fillId="0" borderId="1" xfId="0" applyNumberFormat="1" applyFont="1" applyBorder="1" applyAlignment="1">
      <alignment horizontal="right"/>
    </xf>
    <xf numFmtId="0" fontId="13" fillId="8" borderId="1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vertical="center"/>
    </xf>
    <xf numFmtId="43" fontId="0" fillId="5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/>
    </xf>
    <xf numFmtId="43" fontId="0" fillId="0" borderId="1" xfId="1" applyFont="1" applyFill="1" applyBorder="1"/>
    <xf numFmtId="43" fontId="0" fillId="0" borderId="6" xfId="0" applyNumberFormat="1" applyBorder="1"/>
    <xf numFmtId="0" fontId="11" fillId="0" borderId="5" xfId="0" applyFont="1" applyBorder="1"/>
    <xf numFmtId="4" fontId="13" fillId="0" borderId="1" xfId="0" applyNumberFormat="1" applyFont="1" applyBorder="1" applyAlignment="1">
      <alignment vertical="center" shrinkToFit="1"/>
    </xf>
    <xf numFmtId="43" fontId="0" fillId="0" borderId="1" xfId="0" applyNumberFormat="1" applyBorder="1"/>
    <xf numFmtId="43" fontId="12" fillId="0" borderId="1" xfId="1" applyFont="1" applyFill="1" applyBorder="1" applyAlignment="1">
      <alignment vertical="center" wrapText="1"/>
    </xf>
    <xf numFmtId="43" fontId="12" fillId="0" borderId="1" xfId="1" applyFont="1" applyFill="1" applyBorder="1" applyAlignment="1"/>
    <xf numFmtId="4" fontId="13" fillId="0" borderId="1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17" fontId="14" fillId="0" borderId="1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0" fillId="0" borderId="1" xfId="1" applyFont="1" applyFill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1032560</xdr:colOff>
      <xdr:row>0</xdr:row>
      <xdr:rowOff>971550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EE477C-3419-4951-9BE9-4E2BAFBC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1413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95"/>
  <sheetViews>
    <sheetView showGridLines="0" view="pageBreakPreview" topLeftCell="A122" zoomScale="80" zoomScaleNormal="70" zoomScaleSheetLayoutView="80" workbookViewId="0">
      <selection activeCell="A122" sqref="A122:XFD122"/>
    </sheetView>
  </sheetViews>
  <sheetFormatPr defaultColWidth="41.7109375" defaultRowHeight="15" x14ac:dyDescent="0.25"/>
  <cols>
    <col min="1" max="1" width="88.7109375" customWidth="1"/>
    <col min="2" max="2" width="43.42578125" customWidth="1"/>
    <col min="3" max="3" width="70.7109375" customWidth="1"/>
    <col min="4" max="4" width="41.7109375" style="1" customWidth="1"/>
  </cols>
  <sheetData>
    <row r="2" spans="1:4" x14ac:dyDescent="0.25">
      <c r="A2" s="156" t="s">
        <v>1</v>
      </c>
      <c r="B2" s="156"/>
      <c r="C2" s="1"/>
      <c r="D2"/>
    </row>
    <row r="3" spans="1:4" x14ac:dyDescent="0.25">
      <c r="A3" s="156"/>
      <c r="B3" s="156"/>
      <c r="C3" s="1"/>
      <c r="D3"/>
    </row>
    <row r="4" spans="1:4" x14ac:dyDescent="0.25">
      <c r="A4" s="156"/>
      <c r="B4" s="156"/>
      <c r="C4" s="1"/>
      <c r="D4"/>
    </row>
    <row r="5" spans="1:4" x14ac:dyDescent="0.25">
      <c r="A5" s="156"/>
      <c r="B5" s="156"/>
      <c r="C5" s="1"/>
      <c r="D5"/>
    </row>
    <row r="6" spans="1:4" x14ac:dyDescent="0.25">
      <c r="A6" s="156"/>
      <c r="B6" s="156"/>
      <c r="C6" s="1"/>
      <c r="D6"/>
    </row>
    <row r="7" spans="1:4" x14ac:dyDescent="0.25">
      <c r="A7" s="156"/>
      <c r="B7" s="156"/>
      <c r="C7" s="6"/>
      <c r="D7"/>
    </row>
    <row r="8" spans="1:4" ht="23.25" customHeight="1" x14ac:dyDescent="0.25">
      <c r="A8" s="157" t="s">
        <v>2</v>
      </c>
      <c r="B8" s="157"/>
      <c r="C8" s="6"/>
      <c r="D8"/>
    </row>
    <row r="9" spans="1:4" ht="23.25" customHeight="1" x14ac:dyDescent="0.25">
      <c r="A9" s="157"/>
      <c r="B9" s="157"/>
      <c r="C9" s="6"/>
      <c r="D9"/>
    </row>
    <row r="10" spans="1:4" x14ac:dyDescent="0.25">
      <c r="A10" s="159" t="s">
        <v>59</v>
      </c>
      <c r="B10" s="160"/>
      <c r="C10" s="1"/>
      <c r="D10"/>
    </row>
    <row r="11" spans="1:4" x14ac:dyDescent="0.25">
      <c r="A11" s="15" t="s">
        <v>58</v>
      </c>
      <c r="B11" s="16"/>
      <c r="C11" s="1"/>
      <c r="D11"/>
    </row>
    <row r="12" spans="1:4" x14ac:dyDescent="0.25">
      <c r="A12" s="161" t="s">
        <v>60</v>
      </c>
      <c r="B12" s="162"/>
      <c r="D12"/>
    </row>
    <row r="13" spans="1:4" x14ac:dyDescent="0.25">
      <c r="A13" s="17" t="s">
        <v>58</v>
      </c>
      <c r="B13" s="16"/>
      <c r="C13" s="1"/>
      <c r="D13"/>
    </row>
    <row r="14" spans="1:4" x14ac:dyDescent="0.25">
      <c r="A14" s="161" t="s">
        <v>61</v>
      </c>
      <c r="B14" s="162"/>
      <c r="C14" s="1"/>
      <c r="D14"/>
    </row>
    <row r="15" spans="1:4" x14ac:dyDescent="0.25">
      <c r="A15" s="17" t="s">
        <v>62</v>
      </c>
      <c r="B15" s="16"/>
      <c r="C15" s="1"/>
      <c r="D15"/>
    </row>
    <row r="16" spans="1:4" x14ac:dyDescent="0.25">
      <c r="A16" s="17" t="s">
        <v>63</v>
      </c>
      <c r="B16" s="17"/>
      <c r="D16"/>
    </row>
    <row r="17" spans="1:4" x14ac:dyDescent="0.25">
      <c r="A17" s="161" t="s">
        <v>64</v>
      </c>
      <c r="B17" s="162"/>
      <c r="C17" s="1"/>
      <c r="D17"/>
    </row>
    <row r="18" spans="1:4" x14ac:dyDescent="0.25">
      <c r="A18" s="17"/>
      <c r="B18" s="16"/>
      <c r="C18" s="1"/>
      <c r="D18"/>
    </row>
    <row r="19" spans="1:4" s="2" customFormat="1" x14ac:dyDescent="0.25">
      <c r="A19" s="18" t="s">
        <v>53</v>
      </c>
      <c r="B19" s="60">
        <v>20050192.370000001</v>
      </c>
      <c r="C19" s="5"/>
    </row>
    <row r="20" spans="1:4" s="2" customFormat="1" x14ac:dyDescent="0.25">
      <c r="A20" s="18" t="s">
        <v>54</v>
      </c>
      <c r="B20" s="60">
        <v>0</v>
      </c>
      <c r="C20" s="5"/>
    </row>
    <row r="21" spans="1:4" s="2" customFormat="1" x14ac:dyDescent="0.25">
      <c r="A21" s="18"/>
      <c r="B21" s="19"/>
      <c r="C21" s="5"/>
    </row>
    <row r="22" spans="1:4" ht="26.25" x14ac:dyDescent="0.25">
      <c r="A22" s="165" t="s">
        <v>55</v>
      </c>
      <c r="B22" s="166"/>
      <c r="D22"/>
    </row>
    <row r="23" spans="1:4" ht="26.25" x14ac:dyDescent="0.25">
      <c r="A23" s="42"/>
      <c r="B23" s="163" t="s">
        <v>3</v>
      </c>
      <c r="D23"/>
    </row>
    <row r="24" spans="1:4" ht="14.25" customHeight="1" x14ac:dyDescent="0.25">
      <c r="A24" s="44" t="s">
        <v>65</v>
      </c>
      <c r="B24" s="164"/>
      <c r="C24" s="7"/>
      <c r="D24"/>
    </row>
    <row r="25" spans="1:4" x14ac:dyDescent="0.25">
      <c r="A25" s="25" t="s">
        <v>11</v>
      </c>
      <c r="B25" s="43"/>
      <c r="C25" s="8"/>
      <c r="D25"/>
    </row>
    <row r="26" spans="1:4" x14ac:dyDescent="0.25">
      <c r="A26" s="62" t="s">
        <v>6</v>
      </c>
      <c r="B26" s="27">
        <v>0</v>
      </c>
      <c r="C26" s="9"/>
      <c r="D26"/>
    </row>
    <row r="27" spans="1:4" x14ac:dyDescent="0.25">
      <c r="A27" s="26" t="s">
        <v>66</v>
      </c>
      <c r="B27" s="27">
        <v>0</v>
      </c>
      <c r="C27" s="9"/>
      <c r="D27"/>
    </row>
    <row r="28" spans="1:4" x14ac:dyDescent="0.25">
      <c r="A28" s="63" t="s">
        <v>85</v>
      </c>
      <c r="B28" s="27">
        <v>0</v>
      </c>
      <c r="C28" s="9"/>
      <c r="D28"/>
    </row>
    <row r="29" spans="1:4" x14ac:dyDescent="0.25">
      <c r="A29" s="26" t="s">
        <v>67</v>
      </c>
      <c r="B29" s="27"/>
      <c r="C29" s="9"/>
      <c r="D29"/>
    </row>
    <row r="30" spans="1:4" x14ac:dyDescent="0.25">
      <c r="A30" s="26" t="s">
        <v>68</v>
      </c>
      <c r="B30" s="27"/>
      <c r="C30" s="9"/>
      <c r="D30"/>
    </row>
    <row r="31" spans="1:4" x14ac:dyDescent="0.25">
      <c r="A31" s="26" t="s">
        <v>69</v>
      </c>
      <c r="B31" s="27"/>
      <c r="C31" s="9"/>
      <c r="D31"/>
    </row>
    <row r="32" spans="1:4" x14ac:dyDescent="0.25">
      <c r="A32" s="26" t="s">
        <v>70</v>
      </c>
      <c r="B32" s="27"/>
      <c r="C32" s="9"/>
      <c r="D32"/>
    </row>
    <row r="33" spans="1:4" x14ac:dyDescent="0.25">
      <c r="A33" s="29" t="s">
        <v>71</v>
      </c>
      <c r="B33" s="27"/>
      <c r="C33" s="9"/>
      <c r="D33"/>
    </row>
    <row r="34" spans="1:4" x14ac:dyDescent="0.25">
      <c r="A34" s="29" t="s">
        <v>72</v>
      </c>
      <c r="B34" s="27"/>
      <c r="C34" s="9"/>
      <c r="D34"/>
    </row>
    <row r="35" spans="1:4" x14ac:dyDescent="0.25">
      <c r="A35" s="29" t="s">
        <v>73</v>
      </c>
      <c r="B35" s="27"/>
      <c r="C35" s="9"/>
      <c r="D35"/>
    </row>
    <row r="36" spans="1:4" x14ac:dyDescent="0.25">
      <c r="A36" s="61" t="s">
        <v>74</v>
      </c>
      <c r="B36" s="27"/>
      <c r="C36" s="9"/>
      <c r="D36"/>
    </row>
    <row r="37" spans="1:4" x14ac:dyDescent="0.25">
      <c r="A37" s="29" t="s">
        <v>75</v>
      </c>
      <c r="B37" s="27"/>
      <c r="C37" s="9"/>
      <c r="D37"/>
    </row>
    <row r="38" spans="1:4" x14ac:dyDescent="0.25">
      <c r="A38" s="29" t="s">
        <v>76</v>
      </c>
      <c r="B38" s="27"/>
      <c r="C38" s="9"/>
      <c r="D38"/>
    </row>
    <row r="39" spans="1:4" x14ac:dyDescent="0.25">
      <c r="A39" s="29" t="s">
        <v>77</v>
      </c>
      <c r="B39" s="27"/>
      <c r="C39" s="9"/>
      <c r="D39"/>
    </row>
    <row r="40" spans="1:4" x14ac:dyDescent="0.25">
      <c r="A40" s="63" t="s">
        <v>86</v>
      </c>
      <c r="B40" s="27">
        <v>0</v>
      </c>
      <c r="C40" s="9"/>
      <c r="D40"/>
    </row>
    <row r="41" spans="1:4" x14ac:dyDescent="0.25">
      <c r="A41" s="29" t="s">
        <v>78</v>
      </c>
      <c r="B41" s="27"/>
      <c r="C41" s="9"/>
      <c r="D41"/>
    </row>
    <row r="42" spans="1:4" x14ac:dyDescent="0.25">
      <c r="A42" s="29" t="s">
        <v>79</v>
      </c>
      <c r="B42" s="27"/>
      <c r="C42" s="9"/>
      <c r="D42"/>
    </row>
    <row r="43" spans="1:4" x14ac:dyDescent="0.25">
      <c r="A43" s="29" t="s">
        <v>80</v>
      </c>
      <c r="B43" s="27"/>
      <c r="C43" s="9"/>
      <c r="D43"/>
    </row>
    <row r="44" spans="1:4" x14ac:dyDescent="0.25">
      <c r="A44" s="29" t="s">
        <v>81</v>
      </c>
      <c r="B44" s="27"/>
      <c r="C44" s="9"/>
      <c r="D44"/>
    </row>
    <row r="45" spans="1:4" x14ac:dyDescent="0.25">
      <c r="A45" s="28" t="s">
        <v>9</v>
      </c>
      <c r="B45" s="50">
        <f>SUM(B26:B40)</f>
        <v>0</v>
      </c>
      <c r="C45" s="9"/>
      <c r="D45"/>
    </row>
    <row r="46" spans="1:4" x14ac:dyDescent="0.25">
      <c r="A46" s="29"/>
      <c r="B46" s="27"/>
      <c r="C46" s="9"/>
      <c r="D46"/>
    </row>
    <row r="47" spans="1:4" x14ac:dyDescent="0.25">
      <c r="A47" s="25" t="s">
        <v>10</v>
      </c>
      <c r="B47" s="25"/>
      <c r="C47" s="7"/>
      <c r="D47"/>
    </row>
    <row r="48" spans="1:4" x14ac:dyDescent="0.25">
      <c r="A48" s="64" t="s">
        <v>84</v>
      </c>
      <c r="B48" s="3">
        <v>0</v>
      </c>
      <c r="C48" s="10"/>
      <c r="D48"/>
    </row>
    <row r="49" spans="1:4" x14ac:dyDescent="0.25">
      <c r="A49" s="31" t="s">
        <v>82</v>
      </c>
      <c r="B49" s="3"/>
      <c r="C49" s="10"/>
      <c r="D49"/>
    </row>
    <row r="50" spans="1:4" x14ac:dyDescent="0.25">
      <c r="A50" s="31" t="s">
        <v>83</v>
      </c>
      <c r="B50" s="3"/>
      <c r="C50" s="10"/>
      <c r="D50"/>
    </row>
    <row r="51" spans="1:4" x14ac:dyDescent="0.25">
      <c r="A51" s="64" t="s">
        <v>87</v>
      </c>
      <c r="B51" s="3">
        <v>0</v>
      </c>
      <c r="C51" s="10"/>
      <c r="D51"/>
    </row>
    <row r="52" spans="1:4" x14ac:dyDescent="0.25">
      <c r="A52" s="31" t="s">
        <v>93</v>
      </c>
      <c r="B52" s="3"/>
      <c r="C52" s="10"/>
      <c r="D52"/>
    </row>
    <row r="53" spans="1:4" x14ac:dyDescent="0.25">
      <c r="A53" s="31" t="s">
        <v>94</v>
      </c>
      <c r="B53" s="3"/>
      <c r="C53" s="10"/>
      <c r="D53"/>
    </row>
    <row r="54" spans="1:4" x14ac:dyDescent="0.25">
      <c r="A54" s="31" t="s">
        <v>96</v>
      </c>
      <c r="B54" s="3"/>
      <c r="C54" s="10"/>
      <c r="D54"/>
    </row>
    <row r="55" spans="1:4" x14ac:dyDescent="0.25">
      <c r="A55" s="30" t="s">
        <v>95</v>
      </c>
      <c r="B55" s="3">
        <v>0</v>
      </c>
      <c r="C55" s="10"/>
      <c r="D55"/>
    </row>
    <row r="56" spans="1:4" x14ac:dyDescent="0.25">
      <c r="A56" s="29" t="s">
        <v>88</v>
      </c>
      <c r="B56" s="3"/>
      <c r="C56" s="10"/>
      <c r="D56"/>
    </row>
    <row r="57" spans="1:4" x14ac:dyDescent="0.25">
      <c r="A57" s="29" t="s">
        <v>89</v>
      </c>
      <c r="B57" s="3"/>
      <c r="C57" s="10"/>
      <c r="D57"/>
    </row>
    <row r="58" spans="1:4" x14ac:dyDescent="0.25">
      <c r="A58" s="29" t="s">
        <v>90</v>
      </c>
      <c r="B58" s="3"/>
      <c r="C58" s="10"/>
      <c r="D58"/>
    </row>
    <row r="59" spans="1:4" x14ac:dyDescent="0.25">
      <c r="A59" s="29" t="s">
        <v>91</v>
      </c>
      <c r="B59" s="3"/>
      <c r="C59" s="10"/>
      <c r="D59"/>
    </row>
    <row r="60" spans="1:4" x14ac:dyDescent="0.25">
      <c r="A60" s="29" t="s">
        <v>73</v>
      </c>
      <c r="B60" s="3"/>
      <c r="C60" s="10"/>
      <c r="D60"/>
    </row>
    <row r="61" spans="1:4" x14ac:dyDescent="0.25">
      <c r="A61" s="29" t="s">
        <v>92</v>
      </c>
      <c r="B61" s="3"/>
      <c r="C61" s="10"/>
      <c r="D61"/>
    </row>
    <row r="62" spans="1:4" x14ac:dyDescent="0.25">
      <c r="A62" s="29" t="s">
        <v>77</v>
      </c>
      <c r="B62" s="3"/>
      <c r="C62" s="10"/>
      <c r="D62"/>
    </row>
    <row r="63" spans="1:4" x14ac:dyDescent="0.25">
      <c r="A63" s="30" t="s">
        <v>102</v>
      </c>
      <c r="B63" s="3">
        <v>0</v>
      </c>
      <c r="C63" s="10"/>
      <c r="D63"/>
    </row>
    <row r="64" spans="1:4" x14ac:dyDescent="0.25">
      <c r="A64" s="29" t="s">
        <v>97</v>
      </c>
      <c r="B64" s="3"/>
      <c r="C64" s="10"/>
      <c r="D64"/>
    </row>
    <row r="65" spans="1:3" customFormat="1" x14ac:dyDescent="0.25">
      <c r="A65" s="29" t="s">
        <v>98</v>
      </c>
      <c r="B65" s="3"/>
      <c r="C65" s="10"/>
    </row>
    <row r="66" spans="1:3" customFormat="1" x14ac:dyDescent="0.25">
      <c r="A66" s="29" t="s">
        <v>99</v>
      </c>
      <c r="B66" s="3"/>
      <c r="C66" s="10"/>
    </row>
    <row r="67" spans="1:3" customFormat="1" x14ac:dyDescent="0.25">
      <c r="A67" s="29" t="s">
        <v>100</v>
      </c>
      <c r="B67" s="3"/>
      <c r="C67" s="10"/>
    </row>
    <row r="68" spans="1:3" customFormat="1" x14ac:dyDescent="0.25">
      <c r="A68" s="29" t="s">
        <v>101</v>
      </c>
      <c r="B68" s="3"/>
      <c r="C68" s="10"/>
    </row>
    <row r="69" spans="1:3" customFormat="1" x14ac:dyDescent="0.25">
      <c r="A69" s="30" t="s">
        <v>46</v>
      </c>
      <c r="B69" s="3">
        <v>0</v>
      </c>
      <c r="C69" s="10"/>
    </row>
    <row r="70" spans="1:3" customFormat="1" x14ac:dyDescent="0.25">
      <c r="A70" s="65" t="s">
        <v>103</v>
      </c>
      <c r="B70" s="3"/>
      <c r="C70" s="10"/>
    </row>
    <row r="71" spans="1:3" customFormat="1" x14ac:dyDescent="0.25">
      <c r="A71" s="65" t="s">
        <v>104</v>
      </c>
      <c r="B71" s="3"/>
      <c r="C71" s="10"/>
    </row>
    <row r="72" spans="1:3" customFormat="1" x14ac:dyDescent="0.25">
      <c r="A72" s="65" t="s">
        <v>105</v>
      </c>
      <c r="B72" s="3"/>
      <c r="C72" s="10"/>
    </row>
    <row r="73" spans="1:3" customFormat="1" x14ac:dyDescent="0.25">
      <c r="A73" s="65" t="s">
        <v>106</v>
      </c>
      <c r="B73" s="3"/>
      <c r="C73" s="10"/>
    </row>
    <row r="74" spans="1:3" customFormat="1" x14ac:dyDescent="0.25">
      <c r="A74" s="65" t="s">
        <v>107</v>
      </c>
      <c r="B74" s="3"/>
      <c r="C74" s="10"/>
    </row>
    <row r="75" spans="1:3" customFormat="1" x14ac:dyDescent="0.25">
      <c r="A75" s="65" t="s">
        <v>108</v>
      </c>
      <c r="B75" s="3"/>
      <c r="C75" s="10"/>
    </row>
    <row r="76" spans="1:3" customFormat="1" x14ac:dyDescent="0.25">
      <c r="A76" s="65" t="s">
        <v>109</v>
      </c>
      <c r="B76" s="3"/>
      <c r="C76" s="10"/>
    </row>
    <row r="77" spans="1:3" customFormat="1" x14ac:dyDescent="0.25">
      <c r="A77" s="65" t="s">
        <v>110</v>
      </c>
      <c r="B77" s="3"/>
      <c r="C77" s="10"/>
    </row>
    <row r="78" spans="1:3" customFormat="1" x14ac:dyDescent="0.25">
      <c r="A78" s="65" t="s">
        <v>111</v>
      </c>
      <c r="B78" s="3"/>
      <c r="C78" s="10"/>
    </row>
    <row r="79" spans="1:3" customFormat="1" x14ac:dyDescent="0.25">
      <c r="A79" s="65" t="s">
        <v>112</v>
      </c>
      <c r="B79" s="3"/>
      <c r="C79" s="10"/>
    </row>
    <row r="80" spans="1:3" customFormat="1" x14ac:dyDescent="0.25">
      <c r="A80" s="32" t="s">
        <v>12</v>
      </c>
      <c r="B80" s="51">
        <f>SUM(B48:B69)</f>
        <v>0</v>
      </c>
      <c r="C80" s="11"/>
    </row>
    <row r="81" spans="1:3" customFormat="1" x14ac:dyDescent="0.25">
      <c r="A81" s="33"/>
      <c r="B81" s="4"/>
      <c r="C81" s="11"/>
    </row>
    <row r="82" spans="1:3" customFormat="1" x14ac:dyDescent="0.25">
      <c r="A82" s="34" t="s">
        <v>13</v>
      </c>
      <c r="B82" s="20"/>
      <c r="C82" s="11"/>
    </row>
    <row r="83" spans="1:3" customFormat="1" x14ac:dyDescent="0.25">
      <c r="A83" s="64" t="s">
        <v>14</v>
      </c>
      <c r="B83" s="3">
        <v>0</v>
      </c>
      <c r="C83" s="11"/>
    </row>
    <row r="84" spans="1:3" customFormat="1" x14ac:dyDescent="0.25">
      <c r="A84" s="61" t="s">
        <v>113</v>
      </c>
      <c r="B84" s="3"/>
      <c r="C84" s="11"/>
    </row>
    <row r="85" spans="1:3" customFormat="1" x14ac:dyDescent="0.25">
      <c r="A85" s="61" t="s">
        <v>114</v>
      </c>
      <c r="B85" s="3"/>
      <c r="C85" s="11"/>
    </row>
    <row r="86" spans="1:3" customFormat="1" x14ac:dyDescent="0.25">
      <c r="A86" s="29" t="s">
        <v>117</v>
      </c>
      <c r="B86" s="3"/>
      <c r="C86" s="11"/>
    </row>
    <row r="87" spans="1:3" customFormat="1" x14ac:dyDescent="0.25">
      <c r="A87" s="29" t="s">
        <v>118</v>
      </c>
      <c r="B87" s="3"/>
      <c r="C87" s="11"/>
    </row>
    <row r="88" spans="1:3" customFormat="1" x14ac:dyDescent="0.25">
      <c r="A88" s="29" t="s">
        <v>120</v>
      </c>
      <c r="B88" s="3"/>
      <c r="C88" s="11"/>
    </row>
    <row r="89" spans="1:3" customFormat="1" x14ac:dyDescent="0.25">
      <c r="A89" s="29" t="s">
        <v>73</v>
      </c>
      <c r="B89" s="3"/>
      <c r="C89" s="11"/>
    </row>
    <row r="90" spans="1:3" customFormat="1" x14ac:dyDescent="0.25">
      <c r="A90" s="29" t="s">
        <v>123</v>
      </c>
      <c r="B90" s="3"/>
      <c r="C90" s="11"/>
    </row>
    <row r="91" spans="1:3" customFormat="1" x14ac:dyDescent="0.25">
      <c r="A91" s="29" t="s">
        <v>77</v>
      </c>
      <c r="B91" s="3"/>
      <c r="C91" s="11"/>
    </row>
    <row r="92" spans="1:3" customFormat="1" x14ac:dyDescent="0.25">
      <c r="A92" s="64" t="s">
        <v>15</v>
      </c>
      <c r="B92" s="3">
        <v>0</v>
      </c>
      <c r="C92" s="11"/>
    </row>
    <row r="93" spans="1:3" customFormat="1" x14ac:dyDescent="0.25">
      <c r="A93" s="29" t="s">
        <v>115</v>
      </c>
      <c r="B93" s="3"/>
      <c r="C93" s="11"/>
    </row>
    <row r="94" spans="1:3" customFormat="1" x14ac:dyDescent="0.25">
      <c r="A94" s="29" t="s">
        <v>116</v>
      </c>
      <c r="B94" s="3"/>
      <c r="C94" s="11"/>
    </row>
    <row r="95" spans="1:3" customFormat="1" x14ac:dyDescent="0.25">
      <c r="A95" s="29" t="s">
        <v>121</v>
      </c>
      <c r="B95" s="3"/>
      <c r="C95" s="11"/>
    </row>
    <row r="96" spans="1:3" customFormat="1" x14ac:dyDescent="0.25">
      <c r="A96" s="29" t="s">
        <v>122</v>
      </c>
      <c r="B96" s="3"/>
      <c r="C96" s="11"/>
    </row>
    <row r="97" spans="1:3" customFormat="1" x14ac:dyDescent="0.25">
      <c r="A97" s="29" t="s">
        <v>119</v>
      </c>
      <c r="B97" s="3"/>
      <c r="C97" s="11"/>
    </row>
    <row r="98" spans="1:3" customFormat="1" x14ac:dyDescent="0.25">
      <c r="A98" s="32" t="s">
        <v>16</v>
      </c>
      <c r="B98" s="52">
        <f>B83+B92</f>
        <v>0</v>
      </c>
      <c r="C98" s="11"/>
    </row>
    <row r="99" spans="1:3" s="47" customFormat="1" x14ac:dyDescent="0.25">
      <c r="A99" s="30"/>
      <c r="B99" s="45"/>
      <c r="C99" s="46"/>
    </row>
    <row r="100" spans="1:3" customFormat="1" x14ac:dyDescent="0.25">
      <c r="A100" s="36" t="s">
        <v>18</v>
      </c>
      <c r="B100" s="37"/>
      <c r="C100" s="5"/>
    </row>
    <row r="101" spans="1:3" customFormat="1" x14ac:dyDescent="0.25">
      <c r="A101" s="66" t="s">
        <v>17</v>
      </c>
      <c r="B101" s="4">
        <v>0</v>
      </c>
      <c r="C101" s="5"/>
    </row>
    <row r="102" spans="1:3" customFormat="1" x14ac:dyDescent="0.25">
      <c r="A102" s="61" t="s">
        <v>113</v>
      </c>
      <c r="B102" s="4"/>
      <c r="C102" s="5"/>
    </row>
    <row r="103" spans="1:3" customFormat="1" x14ac:dyDescent="0.25">
      <c r="A103" s="61" t="s">
        <v>114</v>
      </c>
      <c r="B103" s="4"/>
      <c r="C103" s="5"/>
    </row>
    <row r="104" spans="1:3" customFormat="1" x14ac:dyDescent="0.25">
      <c r="A104" s="29" t="s">
        <v>117</v>
      </c>
      <c r="B104" s="4"/>
      <c r="C104" s="5"/>
    </row>
    <row r="105" spans="1:3" customFormat="1" x14ac:dyDescent="0.25">
      <c r="A105" s="29" t="s">
        <v>118</v>
      </c>
      <c r="B105" s="4"/>
      <c r="C105" s="5"/>
    </row>
    <row r="106" spans="1:3" customFormat="1" x14ac:dyDescent="0.25">
      <c r="A106" s="29" t="s">
        <v>120</v>
      </c>
      <c r="B106" s="4"/>
      <c r="C106" s="5"/>
    </row>
    <row r="107" spans="1:3" customFormat="1" x14ac:dyDescent="0.25">
      <c r="A107" s="29" t="s">
        <v>73</v>
      </c>
      <c r="B107" s="4"/>
      <c r="C107" s="5"/>
    </row>
    <row r="108" spans="1:3" customFormat="1" x14ac:dyDescent="0.25">
      <c r="A108" s="29" t="s">
        <v>123</v>
      </c>
      <c r="B108" s="4"/>
      <c r="C108" s="5"/>
    </row>
    <row r="109" spans="1:3" customFormat="1" x14ac:dyDescent="0.25">
      <c r="A109" s="29" t="s">
        <v>77</v>
      </c>
      <c r="B109" s="4"/>
      <c r="C109" s="5"/>
    </row>
    <row r="110" spans="1:3" customFormat="1" x14ac:dyDescent="0.25">
      <c r="A110" s="30" t="s">
        <v>7</v>
      </c>
      <c r="B110" s="4">
        <f>B101</f>
        <v>0</v>
      </c>
      <c r="C110" s="5"/>
    </row>
    <row r="111" spans="1:3" customFormat="1" x14ac:dyDescent="0.25">
      <c r="A111" s="30" t="s">
        <v>19</v>
      </c>
      <c r="B111" s="4">
        <v>0</v>
      </c>
      <c r="C111" s="5"/>
    </row>
    <row r="112" spans="1:3" customFormat="1" x14ac:dyDescent="0.25">
      <c r="A112" s="29" t="s">
        <v>115</v>
      </c>
      <c r="B112" s="4"/>
      <c r="C112" s="5"/>
    </row>
    <row r="113" spans="1:3" customFormat="1" x14ac:dyDescent="0.25">
      <c r="A113" s="29" t="s">
        <v>116</v>
      </c>
      <c r="B113" s="4"/>
      <c r="C113" s="5"/>
    </row>
    <row r="114" spans="1:3" customFormat="1" x14ac:dyDescent="0.25">
      <c r="A114" s="29" t="s">
        <v>121</v>
      </c>
      <c r="B114" s="4"/>
      <c r="C114" s="5"/>
    </row>
    <row r="115" spans="1:3" customFormat="1" x14ac:dyDescent="0.25">
      <c r="A115" s="29" t="s">
        <v>122</v>
      </c>
      <c r="B115" s="4"/>
      <c r="C115" s="5"/>
    </row>
    <row r="116" spans="1:3" customFormat="1" x14ac:dyDescent="0.25">
      <c r="A116" s="29" t="s">
        <v>119</v>
      </c>
      <c r="B116" s="4"/>
      <c r="C116" s="5"/>
    </row>
    <row r="117" spans="1:3" customFormat="1" x14ac:dyDescent="0.25">
      <c r="A117" s="30" t="s">
        <v>0</v>
      </c>
      <c r="B117" s="4">
        <f>B111</f>
        <v>0</v>
      </c>
      <c r="C117" s="5"/>
    </row>
    <row r="118" spans="1:3" customFormat="1" x14ac:dyDescent="0.25">
      <c r="A118" s="34" t="s">
        <v>20</v>
      </c>
      <c r="B118" s="55">
        <f>B110+B117</f>
        <v>0</v>
      </c>
      <c r="C118" s="5"/>
    </row>
    <row r="119" spans="1:3" s="47" customFormat="1" x14ac:dyDescent="0.25">
      <c r="A119" s="30"/>
      <c r="B119" s="45"/>
      <c r="C119" s="46"/>
    </row>
    <row r="120" spans="1:3" customFormat="1" x14ac:dyDescent="0.25">
      <c r="A120" s="34" t="s">
        <v>21</v>
      </c>
      <c r="B120" s="21"/>
      <c r="C120" s="5"/>
    </row>
    <row r="121" spans="1:3" customFormat="1" x14ac:dyDescent="0.25">
      <c r="A121" s="34" t="s">
        <v>22</v>
      </c>
      <c r="B121" s="34"/>
      <c r="C121" s="7"/>
    </row>
    <row r="122" spans="1:3" customFormat="1" x14ac:dyDescent="0.25">
      <c r="A122" s="12" t="s">
        <v>23</v>
      </c>
      <c r="B122" s="117">
        <v>0</v>
      </c>
      <c r="C122" s="10"/>
    </row>
    <row r="123" spans="1:3" customFormat="1" x14ac:dyDescent="0.25">
      <c r="A123" s="13" t="s">
        <v>24</v>
      </c>
      <c r="B123" s="117">
        <v>0</v>
      </c>
      <c r="C123" s="10"/>
    </row>
    <row r="124" spans="1:3" customFormat="1" x14ac:dyDescent="0.25">
      <c r="A124" s="13" t="s">
        <v>42</v>
      </c>
      <c r="B124" s="117">
        <v>0</v>
      </c>
      <c r="C124" s="10"/>
    </row>
    <row r="125" spans="1:3" customFormat="1" x14ac:dyDescent="0.25">
      <c r="A125" s="12" t="s">
        <v>41</v>
      </c>
      <c r="B125" s="117">
        <v>0</v>
      </c>
      <c r="C125" s="10"/>
    </row>
    <row r="126" spans="1:3" customFormat="1" x14ac:dyDescent="0.25">
      <c r="A126" s="12" t="s">
        <v>43</v>
      </c>
      <c r="B126" s="117">
        <v>0</v>
      </c>
      <c r="C126" s="10"/>
    </row>
    <row r="127" spans="1:3" customFormat="1" x14ac:dyDescent="0.25">
      <c r="A127" s="12" t="s">
        <v>44</v>
      </c>
      <c r="B127" s="117">
        <v>0</v>
      </c>
      <c r="C127" s="10"/>
    </row>
    <row r="128" spans="1:3" customFormat="1" x14ac:dyDescent="0.25">
      <c r="A128" s="12" t="s">
        <v>124</v>
      </c>
      <c r="B128" s="3"/>
      <c r="C128" s="10"/>
    </row>
    <row r="129" spans="1:3" customFormat="1" x14ac:dyDescent="0.25">
      <c r="A129" s="12" t="s">
        <v>125</v>
      </c>
      <c r="B129" s="3"/>
      <c r="C129" s="10"/>
    </row>
    <row r="130" spans="1:3" customFormat="1" ht="30" x14ac:dyDescent="0.25">
      <c r="A130" s="67" t="s">
        <v>45</v>
      </c>
      <c r="B130" s="118">
        <v>0</v>
      </c>
      <c r="C130" s="10"/>
    </row>
    <row r="131" spans="1:3" customFormat="1" x14ac:dyDescent="0.25">
      <c r="A131" s="66" t="s">
        <v>47</v>
      </c>
      <c r="B131" s="117">
        <v>0</v>
      </c>
      <c r="C131" s="10"/>
    </row>
    <row r="132" spans="1:3" customFormat="1" x14ac:dyDescent="0.25">
      <c r="A132" s="65" t="s">
        <v>126</v>
      </c>
      <c r="B132" s="3"/>
      <c r="C132" s="10"/>
    </row>
    <row r="133" spans="1:3" customFormat="1" x14ac:dyDescent="0.25">
      <c r="A133" s="65" t="s">
        <v>127</v>
      </c>
      <c r="B133" s="3"/>
      <c r="C133" s="10"/>
    </row>
    <row r="134" spans="1:3" customFormat="1" x14ac:dyDescent="0.25">
      <c r="A134" s="65" t="s">
        <v>128</v>
      </c>
      <c r="B134" s="3"/>
      <c r="C134" s="10"/>
    </row>
    <row r="135" spans="1:3" customFormat="1" x14ac:dyDescent="0.25">
      <c r="A135" s="65" t="s">
        <v>129</v>
      </c>
      <c r="B135" s="3"/>
      <c r="C135" s="10"/>
    </row>
    <row r="136" spans="1:3" customFormat="1" x14ac:dyDescent="0.25">
      <c r="A136" s="65" t="s">
        <v>130</v>
      </c>
      <c r="B136" s="3"/>
      <c r="C136" s="10"/>
    </row>
    <row r="137" spans="1:3" customFormat="1" x14ac:dyDescent="0.25">
      <c r="A137" s="65" t="s">
        <v>131</v>
      </c>
      <c r="B137" s="3"/>
      <c r="C137" s="10"/>
    </row>
    <row r="138" spans="1:3" customFormat="1" x14ac:dyDescent="0.25">
      <c r="A138" s="65" t="s">
        <v>132</v>
      </c>
      <c r="B138" s="3"/>
      <c r="C138" s="10"/>
    </row>
    <row r="139" spans="1:3" customFormat="1" x14ac:dyDescent="0.25">
      <c r="A139" s="65" t="s">
        <v>133</v>
      </c>
      <c r="B139" s="3"/>
      <c r="C139" s="10"/>
    </row>
    <row r="140" spans="1:3" customFormat="1" x14ac:dyDescent="0.25">
      <c r="A140" s="65" t="s">
        <v>134</v>
      </c>
      <c r="B140" s="3"/>
      <c r="C140" s="10"/>
    </row>
    <row r="141" spans="1:3" customFormat="1" x14ac:dyDescent="0.25">
      <c r="A141" s="65" t="s">
        <v>135</v>
      </c>
      <c r="B141" s="3"/>
      <c r="C141" s="10"/>
    </row>
    <row r="142" spans="1:3" customFormat="1" x14ac:dyDescent="0.25">
      <c r="A142" s="65" t="s">
        <v>136</v>
      </c>
      <c r="B142" s="3"/>
      <c r="C142" s="10"/>
    </row>
    <row r="143" spans="1:3" customFormat="1" x14ac:dyDescent="0.25">
      <c r="A143" s="65" t="s">
        <v>137</v>
      </c>
      <c r="B143" s="3"/>
      <c r="C143" s="10"/>
    </row>
    <row r="144" spans="1:3" customFormat="1" x14ac:dyDescent="0.25">
      <c r="A144" s="65" t="s">
        <v>138</v>
      </c>
      <c r="B144" s="3"/>
      <c r="C144" s="10"/>
    </row>
    <row r="145" spans="1:3" customFormat="1" x14ac:dyDescent="0.25">
      <c r="A145" s="65" t="s">
        <v>139</v>
      </c>
      <c r="B145" s="3"/>
      <c r="C145" s="10"/>
    </row>
    <row r="146" spans="1:3" customFormat="1" x14ac:dyDescent="0.25">
      <c r="A146" s="65" t="s">
        <v>140</v>
      </c>
      <c r="B146" s="3"/>
      <c r="C146" s="10"/>
    </row>
    <row r="147" spans="1:3" customFormat="1" x14ac:dyDescent="0.25">
      <c r="A147" s="65" t="s">
        <v>141</v>
      </c>
      <c r="B147" s="3"/>
      <c r="C147" s="10"/>
    </row>
    <row r="148" spans="1:3" customFormat="1" x14ac:dyDescent="0.25">
      <c r="A148" s="30" t="s">
        <v>51</v>
      </c>
      <c r="B148" s="53">
        <f>SUM(B122:B131)</f>
        <v>0</v>
      </c>
      <c r="C148" s="10"/>
    </row>
    <row r="149" spans="1:3" customFormat="1" x14ac:dyDescent="0.25">
      <c r="A149" s="30"/>
      <c r="B149" s="22"/>
      <c r="C149" s="10"/>
    </row>
    <row r="150" spans="1:3" customFormat="1" x14ac:dyDescent="0.25">
      <c r="A150" s="34" t="s">
        <v>25</v>
      </c>
      <c r="B150" s="34"/>
      <c r="C150" s="11"/>
    </row>
    <row r="151" spans="1:3" customFormat="1" x14ac:dyDescent="0.25">
      <c r="A151" s="12" t="s">
        <v>26</v>
      </c>
      <c r="B151" s="3">
        <v>0</v>
      </c>
      <c r="C151" s="11"/>
    </row>
    <row r="152" spans="1:3" customFormat="1" x14ac:dyDescent="0.25">
      <c r="A152" s="12" t="s">
        <v>27</v>
      </c>
      <c r="B152" s="3">
        <v>0</v>
      </c>
      <c r="C152" s="11"/>
    </row>
    <row r="153" spans="1:3" customFormat="1" x14ac:dyDescent="0.25">
      <c r="A153" s="35" t="s">
        <v>28</v>
      </c>
      <c r="B153" s="22">
        <v>0</v>
      </c>
      <c r="C153" s="11"/>
    </row>
    <row r="154" spans="1:3" customFormat="1" x14ac:dyDescent="0.25">
      <c r="A154" s="35" t="s">
        <v>49</v>
      </c>
      <c r="B154" s="22">
        <v>0</v>
      </c>
      <c r="C154" s="11"/>
    </row>
    <row r="155" spans="1:3" customFormat="1" x14ac:dyDescent="0.25">
      <c r="A155" s="30" t="s">
        <v>57</v>
      </c>
      <c r="B155" s="51">
        <f>B151+B152+B153+B154</f>
        <v>0</v>
      </c>
      <c r="C155" s="5"/>
    </row>
    <row r="156" spans="1:3" customFormat="1" ht="14.25" customHeight="1" x14ac:dyDescent="0.25">
      <c r="A156" s="30" t="s">
        <v>56</v>
      </c>
      <c r="B156" s="51">
        <f>B148+B155</f>
        <v>0</v>
      </c>
      <c r="C156" s="5"/>
    </row>
    <row r="157" spans="1:3" customFormat="1" x14ac:dyDescent="0.25">
      <c r="A157" s="30"/>
      <c r="B157" s="4"/>
      <c r="C157" s="5"/>
    </row>
    <row r="158" spans="1:3" customFormat="1" x14ac:dyDescent="0.25">
      <c r="A158" s="36" t="s">
        <v>29</v>
      </c>
      <c r="B158" s="37"/>
      <c r="C158" s="5"/>
    </row>
    <row r="159" spans="1:3" customFormat="1" x14ac:dyDescent="0.25">
      <c r="A159" s="12" t="s">
        <v>30</v>
      </c>
      <c r="B159" s="4">
        <v>0</v>
      </c>
      <c r="C159" s="11"/>
    </row>
    <row r="160" spans="1:3" customFormat="1" x14ac:dyDescent="0.25">
      <c r="A160" s="12" t="s">
        <v>31</v>
      </c>
      <c r="B160" s="14">
        <v>0</v>
      </c>
      <c r="C160" s="1"/>
    </row>
    <row r="161" spans="1:3" customFormat="1" x14ac:dyDescent="0.25">
      <c r="A161" s="38" t="s">
        <v>32</v>
      </c>
      <c r="B161" s="56">
        <f>B159+B160</f>
        <v>0</v>
      </c>
      <c r="C161" s="1"/>
    </row>
    <row r="162" spans="1:3" s="47" customFormat="1" x14ac:dyDescent="0.25">
      <c r="A162" s="158"/>
      <c r="B162" s="158"/>
      <c r="C162" s="48"/>
    </row>
    <row r="163" spans="1:3" customFormat="1" x14ac:dyDescent="0.25">
      <c r="A163" s="25" t="s">
        <v>142</v>
      </c>
      <c r="B163" s="41"/>
      <c r="C163" s="9"/>
    </row>
    <row r="164" spans="1:3" customFormat="1" x14ac:dyDescent="0.25">
      <c r="A164" s="68" t="s">
        <v>33</v>
      </c>
      <c r="B164" s="40">
        <v>0</v>
      </c>
      <c r="C164" s="9"/>
    </row>
    <row r="165" spans="1:3" customFormat="1" x14ac:dyDescent="0.25">
      <c r="A165" s="39" t="s">
        <v>143</v>
      </c>
      <c r="B165" s="40"/>
      <c r="C165" s="9"/>
    </row>
    <row r="166" spans="1:3" customFormat="1" x14ac:dyDescent="0.25">
      <c r="A166" s="68" t="s">
        <v>34</v>
      </c>
      <c r="B166" s="40">
        <v>0</v>
      </c>
      <c r="C166" s="9"/>
    </row>
    <row r="167" spans="1:3" customFormat="1" x14ac:dyDescent="0.25">
      <c r="A167" s="26" t="s">
        <v>144</v>
      </c>
      <c r="B167" s="40"/>
      <c r="C167" s="9"/>
    </row>
    <row r="168" spans="1:3" customFormat="1" x14ac:dyDescent="0.25">
      <c r="A168" s="26" t="s">
        <v>145</v>
      </c>
      <c r="B168" s="40"/>
      <c r="C168" s="9"/>
    </row>
    <row r="169" spans="1:3" customFormat="1" x14ac:dyDescent="0.25">
      <c r="A169" s="26" t="s">
        <v>146</v>
      </c>
      <c r="B169" s="40"/>
      <c r="C169" s="9"/>
    </row>
    <row r="170" spans="1:3" customFormat="1" x14ac:dyDescent="0.25">
      <c r="A170" s="26" t="s">
        <v>147</v>
      </c>
      <c r="B170" s="40"/>
      <c r="C170" s="9"/>
    </row>
    <row r="171" spans="1:3" customFormat="1" x14ac:dyDescent="0.25">
      <c r="A171" s="26" t="s">
        <v>148</v>
      </c>
      <c r="B171" s="40"/>
      <c r="C171" s="9"/>
    </row>
    <row r="172" spans="1:3" customFormat="1" x14ac:dyDescent="0.25">
      <c r="A172" s="26" t="s">
        <v>149</v>
      </c>
      <c r="B172" s="40"/>
      <c r="C172" s="9"/>
    </row>
    <row r="173" spans="1:3" customFormat="1" x14ac:dyDescent="0.25">
      <c r="A173" s="29" t="s">
        <v>73</v>
      </c>
      <c r="B173" s="40"/>
      <c r="C173" s="9"/>
    </row>
    <row r="174" spans="1:3" customFormat="1" x14ac:dyDescent="0.25">
      <c r="A174" s="26" t="s">
        <v>150</v>
      </c>
      <c r="B174" s="40"/>
      <c r="C174" s="9"/>
    </row>
    <row r="175" spans="1:3" customFormat="1" x14ac:dyDescent="0.25">
      <c r="A175" s="61" t="s">
        <v>151</v>
      </c>
      <c r="B175" s="40"/>
      <c r="C175" s="9"/>
    </row>
    <row r="176" spans="1:3" customFormat="1" x14ac:dyDescent="0.25">
      <c r="A176" s="29" t="s">
        <v>152</v>
      </c>
      <c r="B176" s="40"/>
      <c r="C176" s="9"/>
    </row>
    <row r="177" spans="1:4" x14ac:dyDescent="0.25">
      <c r="A177" s="29" t="s">
        <v>77</v>
      </c>
      <c r="B177" s="40"/>
      <c r="C177" s="9"/>
      <c r="D177"/>
    </row>
    <row r="178" spans="1:4" x14ac:dyDescent="0.25">
      <c r="A178" s="68" t="s">
        <v>35</v>
      </c>
      <c r="B178" s="40">
        <v>0</v>
      </c>
      <c r="C178" s="9"/>
      <c r="D178"/>
    </row>
    <row r="179" spans="1:4" x14ac:dyDescent="0.25">
      <c r="A179" s="26" t="s">
        <v>153</v>
      </c>
      <c r="B179" s="40"/>
      <c r="C179" s="9"/>
      <c r="D179"/>
    </row>
    <row r="180" spans="1:4" x14ac:dyDescent="0.25">
      <c r="A180" s="26" t="s">
        <v>154</v>
      </c>
      <c r="B180" s="40"/>
      <c r="C180" s="9"/>
      <c r="D180"/>
    </row>
    <row r="181" spans="1:4" x14ac:dyDescent="0.25">
      <c r="A181" s="29" t="s">
        <v>155</v>
      </c>
      <c r="B181" s="40"/>
      <c r="C181" s="9"/>
      <c r="D181"/>
    </row>
    <row r="182" spans="1:4" x14ac:dyDescent="0.25">
      <c r="A182" s="29" t="s">
        <v>156</v>
      </c>
      <c r="B182" s="40"/>
      <c r="C182" s="9"/>
      <c r="D182"/>
    </row>
    <row r="183" spans="1:4" x14ac:dyDescent="0.25">
      <c r="A183" s="38" t="s">
        <v>52</v>
      </c>
      <c r="B183" s="54">
        <f>(B45+B80)-(B156+B161)</f>
        <v>0</v>
      </c>
      <c r="C183" s="9"/>
      <c r="D183"/>
    </row>
    <row r="184" spans="1:4" x14ac:dyDescent="0.25">
      <c r="A184" s="23" t="s">
        <v>8</v>
      </c>
      <c r="B184" s="24"/>
      <c r="C184" s="1"/>
    </row>
    <row r="185" spans="1:4" x14ac:dyDescent="0.25">
      <c r="A185" s="57" t="s">
        <v>39</v>
      </c>
      <c r="B185" s="58"/>
      <c r="C185" s="1"/>
    </row>
    <row r="186" spans="1:4" x14ac:dyDescent="0.25">
      <c r="A186" s="49" t="s">
        <v>37</v>
      </c>
      <c r="B186" s="54">
        <v>0</v>
      </c>
      <c r="C186" s="1"/>
    </row>
    <row r="187" spans="1:4" x14ac:dyDescent="0.25">
      <c r="A187" s="49" t="s">
        <v>38</v>
      </c>
      <c r="B187" s="54">
        <v>0</v>
      </c>
      <c r="C187" s="1"/>
    </row>
    <row r="188" spans="1:4" x14ac:dyDescent="0.25">
      <c r="A188" s="49" t="s">
        <v>48</v>
      </c>
      <c r="B188" s="54">
        <v>0</v>
      </c>
      <c r="C188" s="1"/>
    </row>
    <row r="189" spans="1:4" x14ac:dyDescent="0.25">
      <c r="A189" s="57" t="s">
        <v>40</v>
      </c>
      <c r="B189" s="59">
        <f>B186+B187+B188</f>
        <v>0</v>
      </c>
    </row>
    <row r="190" spans="1:4" x14ac:dyDescent="0.25">
      <c r="A190" s="150" t="s">
        <v>36</v>
      </c>
      <c r="B190" s="151"/>
    </row>
    <row r="191" spans="1:4" x14ac:dyDescent="0.25">
      <c r="A191" s="152"/>
      <c r="B191" s="153"/>
    </row>
    <row r="192" spans="1:4" x14ac:dyDescent="0.25">
      <c r="A192" s="154"/>
      <c r="B192" s="155"/>
    </row>
    <row r="193" spans="1:2" x14ac:dyDescent="0.25">
      <c r="A193" t="s">
        <v>50</v>
      </c>
    </row>
    <row r="195" spans="1:2" x14ac:dyDescent="0.25">
      <c r="A195" t="s">
        <v>4</v>
      </c>
      <c r="B195" t="s">
        <v>5</v>
      </c>
    </row>
  </sheetData>
  <mergeCells count="10">
    <mergeCell ref="A190:B192"/>
    <mergeCell ref="A2:B7"/>
    <mergeCell ref="A8:B9"/>
    <mergeCell ref="A162:B162"/>
    <mergeCell ref="A10:B10"/>
    <mergeCell ref="A12:B12"/>
    <mergeCell ref="A14:B14"/>
    <mergeCell ref="A17:B17"/>
    <mergeCell ref="B23:B24"/>
    <mergeCell ref="A22:B22"/>
  </mergeCells>
  <pageMargins left="0.39370078740157483" right="0.39370078740157483" top="0.39370078740157483" bottom="0.3937007874015748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5C37-EACE-4998-AF24-79A211B97983}">
  <dimension ref="A1:B185"/>
  <sheetViews>
    <sheetView tabSelected="1" zoomScaleNormal="100" workbookViewId="0">
      <pane xSplit="1" topLeftCell="B1" activePane="topRight" state="frozen"/>
      <selection activeCell="A14" sqref="A14"/>
      <selection pane="topRight" activeCell="G2" sqref="G2"/>
    </sheetView>
  </sheetViews>
  <sheetFormatPr defaultRowHeight="15" x14ac:dyDescent="0.25"/>
  <cols>
    <col min="1" max="1" width="74.7109375" customWidth="1"/>
    <col min="2" max="2" width="16.42578125" customWidth="1"/>
  </cols>
  <sheetData>
    <row r="1" spans="1:2" ht="82.5" customHeight="1" x14ac:dyDescent="0.25">
      <c r="A1" s="173"/>
      <c r="B1" s="173"/>
    </row>
    <row r="2" spans="1:2" x14ac:dyDescent="0.25">
      <c r="A2" s="174" t="s">
        <v>1</v>
      </c>
      <c r="B2" s="174"/>
    </row>
    <row r="3" spans="1:2" x14ac:dyDescent="0.25">
      <c r="A3" s="174"/>
      <c r="B3" s="174"/>
    </row>
    <row r="4" spans="1:2" ht="3.75" customHeight="1" x14ac:dyDescent="0.25">
      <c r="A4" s="174"/>
      <c r="B4" s="174"/>
    </row>
    <row r="5" spans="1:2" hidden="1" x14ac:dyDescent="0.25">
      <c r="A5" s="174"/>
      <c r="B5" s="174"/>
    </row>
    <row r="6" spans="1:2" hidden="1" x14ac:dyDescent="0.25">
      <c r="A6" s="174"/>
      <c r="B6" s="174"/>
    </row>
    <row r="7" spans="1:2" hidden="1" x14ac:dyDescent="0.25">
      <c r="A7" s="174"/>
      <c r="B7" s="174"/>
    </row>
    <row r="8" spans="1:2" x14ac:dyDescent="0.25">
      <c r="A8" s="175" t="s">
        <v>2</v>
      </c>
      <c r="B8" s="175"/>
    </row>
    <row r="9" spans="1:2" x14ac:dyDescent="0.25">
      <c r="A9" s="175"/>
      <c r="B9" s="175"/>
    </row>
    <row r="10" spans="1:2" ht="12.95" customHeight="1" x14ac:dyDescent="0.25">
      <c r="A10" s="176" t="s">
        <v>59</v>
      </c>
      <c r="B10" s="177"/>
    </row>
    <row r="11" spans="1:2" ht="12.95" customHeight="1" x14ac:dyDescent="0.25">
      <c r="A11" s="69" t="s">
        <v>58</v>
      </c>
      <c r="B11" s="70"/>
    </row>
    <row r="12" spans="1:2" ht="12.95" customHeight="1" x14ac:dyDescent="0.25">
      <c r="A12" s="178" t="s">
        <v>60</v>
      </c>
      <c r="B12" s="179"/>
    </row>
    <row r="13" spans="1:2" ht="12.95" customHeight="1" x14ac:dyDescent="0.25">
      <c r="A13" s="71" t="s">
        <v>58</v>
      </c>
      <c r="B13" s="70"/>
    </row>
    <row r="14" spans="1:2" ht="12.95" customHeight="1" x14ac:dyDescent="0.25">
      <c r="A14" s="178" t="s">
        <v>61</v>
      </c>
      <c r="B14" s="179"/>
    </row>
    <row r="15" spans="1:2" ht="12.95" customHeight="1" x14ac:dyDescent="0.25">
      <c r="A15" s="71" t="s">
        <v>62</v>
      </c>
      <c r="B15" s="70"/>
    </row>
    <row r="16" spans="1:2" ht="12.95" customHeight="1" x14ac:dyDescent="0.25">
      <c r="A16" s="71" t="s">
        <v>63</v>
      </c>
      <c r="B16" s="71"/>
    </row>
    <row r="17" spans="1:2" ht="12.95" customHeight="1" x14ac:dyDescent="0.25">
      <c r="A17" s="171" t="s">
        <v>232</v>
      </c>
      <c r="B17" s="172"/>
    </row>
    <row r="18" spans="1:2" ht="12.95" customHeight="1" x14ac:dyDescent="0.25">
      <c r="A18" s="71"/>
      <c r="B18" s="70"/>
    </row>
    <row r="19" spans="1:2" ht="12.95" customHeight="1" x14ac:dyDescent="0.25">
      <c r="A19" s="72" t="s">
        <v>53</v>
      </c>
      <c r="B19" s="141">
        <v>13245000.99</v>
      </c>
    </row>
    <row r="20" spans="1:2" ht="12.95" customHeight="1" x14ac:dyDescent="0.25">
      <c r="A20" s="72" t="s">
        <v>54</v>
      </c>
      <c r="B20" s="73">
        <v>0</v>
      </c>
    </row>
    <row r="21" spans="1:2" ht="12.95" customHeight="1" x14ac:dyDescent="0.25">
      <c r="A21" s="72"/>
      <c r="B21" s="74"/>
    </row>
    <row r="22" spans="1:2" ht="18.75" customHeight="1" x14ac:dyDescent="0.25">
      <c r="A22" s="167" t="s">
        <v>55</v>
      </c>
      <c r="B22" s="168"/>
    </row>
    <row r="23" spans="1:2" ht="12.95" customHeight="1" x14ac:dyDescent="0.25">
      <c r="A23" s="89"/>
      <c r="B23" s="169">
        <v>45870</v>
      </c>
    </row>
    <row r="24" spans="1:2" ht="12.95" customHeight="1" x14ac:dyDescent="0.25">
      <c r="A24" s="90" t="s">
        <v>185</v>
      </c>
      <c r="B24" s="170"/>
    </row>
    <row r="25" spans="1:2" ht="12.95" customHeight="1" x14ac:dyDescent="0.25">
      <c r="A25" s="91" t="s">
        <v>11</v>
      </c>
      <c r="B25" s="92"/>
    </row>
    <row r="26" spans="1:2" ht="12.95" customHeight="1" x14ac:dyDescent="0.25">
      <c r="A26" s="93" t="s">
        <v>6</v>
      </c>
      <c r="B26" s="114">
        <f>SUM(B27)</f>
        <v>11076.87</v>
      </c>
    </row>
    <row r="27" spans="1:2" ht="12.95" customHeight="1" x14ac:dyDescent="0.25">
      <c r="A27" s="75" t="s">
        <v>66</v>
      </c>
      <c r="B27" s="135">
        <v>11076.87</v>
      </c>
    </row>
    <row r="28" spans="1:2" ht="12.95" customHeight="1" x14ac:dyDescent="0.25">
      <c r="A28" s="95" t="s">
        <v>85</v>
      </c>
      <c r="B28" s="114">
        <f>SUM(B29:B36)</f>
        <v>51683148.469999999</v>
      </c>
    </row>
    <row r="29" spans="1:2" ht="12.95" customHeight="1" x14ac:dyDescent="0.25">
      <c r="A29" s="77" t="s">
        <v>186</v>
      </c>
      <c r="B29" s="119">
        <v>0</v>
      </c>
    </row>
    <row r="30" spans="1:2" ht="12.95" customHeight="1" x14ac:dyDescent="0.25">
      <c r="A30" s="77" t="s">
        <v>160</v>
      </c>
      <c r="B30" s="147">
        <v>5067.05</v>
      </c>
    </row>
    <row r="31" spans="1:2" ht="12.95" customHeight="1" x14ac:dyDescent="0.25">
      <c r="A31" s="77" t="s">
        <v>187</v>
      </c>
      <c r="B31" s="132">
        <v>0</v>
      </c>
    </row>
    <row r="32" spans="1:2" ht="12.95" customHeight="1" x14ac:dyDescent="0.25">
      <c r="A32" s="77" t="s">
        <v>161</v>
      </c>
      <c r="B32" s="148">
        <v>3219967.11</v>
      </c>
    </row>
    <row r="33" spans="1:2" ht="12.95" customHeight="1" x14ac:dyDescent="0.25">
      <c r="A33" s="77" t="s">
        <v>211</v>
      </c>
      <c r="B33" s="148">
        <v>0</v>
      </c>
    </row>
    <row r="34" spans="1:2" ht="12.95" customHeight="1" x14ac:dyDescent="0.25">
      <c r="A34" s="77" t="s">
        <v>188</v>
      </c>
      <c r="B34" s="132">
        <v>2098.33</v>
      </c>
    </row>
    <row r="35" spans="1:2" ht="12.95" customHeight="1" x14ac:dyDescent="0.25">
      <c r="A35" s="77" t="s">
        <v>189</v>
      </c>
      <c r="B35" s="132">
        <v>21110436.579999998</v>
      </c>
    </row>
    <row r="36" spans="1:2" ht="12.95" customHeight="1" x14ac:dyDescent="0.25">
      <c r="A36" s="77" t="s">
        <v>197</v>
      </c>
      <c r="B36" s="132">
        <v>27345579.399999999</v>
      </c>
    </row>
    <row r="37" spans="1:2" ht="12.95" customHeight="1" x14ac:dyDescent="0.25">
      <c r="A37" s="145" t="s">
        <v>86</v>
      </c>
      <c r="B37" s="149">
        <f>SUM(B38:B42)</f>
        <v>38089044.949999996</v>
      </c>
    </row>
    <row r="38" spans="1:2" ht="12.95" customHeight="1" x14ac:dyDescent="0.25">
      <c r="A38" s="77" t="s">
        <v>162</v>
      </c>
      <c r="B38" s="132">
        <v>13149846.289999999</v>
      </c>
    </row>
    <row r="39" spans="1:2" ht="12.95" customHeight="1" x14ac:dyDescent="0.25">
      <c r="A39" s="77" t="s">
        <v>163</v>
      </c>
      <c r="B39" s="132">
        <v>21603080.390000001</v>
      </c>
    </row>
    <row r="40" spans="1:2" ht="12.95" customHeight="1" x14ac:dyDescent="0.25">
      <c r="A40" s="77" t="s">
        <v>80</v>
      </c>
      <c r="B40" s="132">
        <v>3336026.33</v>
      </c>
    </row>
    <row r="41" spans="1:2" ht="12.95" customHeight="1" x14ac:dyDescent="0.25">
      <c r="A41" s="77" t="s">
        <v>184</v>
      </c>
      <c r="B41" s="148">
        <v>91.94</v>
      </c>
    </row>
    <row r="42" spans="1:2" ht="12.95" customHeight="1" x14ac:dyDescent="0.25">
      <c r="A42" s="76" t="s">
        <v>206</v>
      </c>
      <c r="B42" s="123">
        <v>0</v>
      </c>
    </row>
    <row r="43" spans="1:2" ht="12.95" customHeight="1" x14ac:dyDescent="0.25">
      <c r="A43" s="96" t="s">
        <v>9</v>
      </c>
      <c r="B43" s="114">
        <f>B26+B28+B37</f>
        <v>89783270.289999992</v>
      </c>
    </row>
    <row r="44" spans="1:2" ht="12.95" customHeight="1" x14ac:dyDescent="0.25">
      <c r="A44" s="76"/>
      <c r="B44" s="94"/>
    </row>
    <row r="45" spans="1:2" ht="12.95" customHeight="1" x14ac:dyDescent="0.25">
      <c r="A45" s="91" t="s">
        <v>10</v>
      </c>
      <c r="B45" s="91"/>
    </row>
    <row r="46" spans="1:2" ht="12.95" customHeight="1" x14ac:dyDescent="0.25">
      <c r="A46" s="79" t="s">
        <v>84</v>
      </c>
      <c r="B46" s="101">
        <f>B47+B48+B49</f>
        <v>14535090.51</v>
      </c>
    </row>
    <row r="47" spans="1:2" ht="12.95" customHeight="1" x14ac:dyDescent="0.25">
      <c r="A47" s="78" t="s">
        <v>190</v>
      </c>
      <c r="B47" s="120">
        <v>0</v>
      </c>
    </row>
    <row r="48" spans="1:2" ht="12.95" customHeight="1" x14ac:dyDescent="0.25">
      <c r="A48" s="78" t="s">
        <v>83</v>
      </c>
      <c r="B48" s="123">
        <v>14328756.32</v>
      </c>
    </row>
    <row r="49" spans="1:2" ht="12.95" customHeight="1" x14ac:dyDescent="0.25">
      <c r="A49" s="140" t="s">
        <v>227</v>
      </c>
      <c r="B49" s="120">
        <v>206334.19</v>
      </c>
    </row>
    <row r="50" spans="1:2" ht="12.95" customHeight="1" x14ac:dyDescent="0.25">
      <c r="A50" s="79" t="s">
        <v>87</v>
      </c>
      <c r="B50" s="101">
        <f>SUM(B51)</f>
        <v>0</v>
      </c>
    </row>
    <row r="51" spans="1:2" ht="12.95" customHeight="1" x14ac:dyDescent="0.25">
      <c r="A51" s="78" t="s">
        <v>228</v>
      </c>
      <c r="B51" s="123">
        <v>0</v>
      </c>
    </row>
    <row r="52" spans="1:2" ht="12.95" customHeight="1" x14ac:dyDescent="0.25">
      <c r="A52" s="80" t="s">
        <v>95</v>
      </c>
      <c r="B52" s="101">
        <f>SUM(B53:B56)</f>
        <v>595536.73</v>
      </c>
    </row>
    <row r="53" spans="1:2" ht="12.95" customHeight="1" x14ac:dyDescent="0.25">
      <c r="A53" s="76" t="s">
        <v>164</v>
      </c>
      <c r="B53" s="129">
        <v>68.62</v>
      </c>
    </row>
    <row r="54" spans="1:2" ht="12.95" customHeight="1" x14ac:dyDescent="0.25">
      <c r="A54" s="76" t="s">
        <v>165</v>
      </c>
      <c r="B54" s="129">
        <v>21742.39</v>
      </c>
    </row>
    <row r="55" spans="1:2" ht="12.95" customHeight="1" x14ac:dyDescent="0.25">
      <c r="A55" s="76" t="s">
        <v>191</v>
      </c>
      <c r="B55" s="121">
        <v>287257.07</v>
      </c>
    </row>
    <row r="56" spans="1:2" ht="12.95" customHeight="1" x14ac:dyDescent="0.25">
      <c r="A56" s="76" t="s">
        <v>212</v>
      </c>
      <c r="B56" s="121">
        <v>286468.65000000002</v>
      </c>
    </row>
    <row r="57" spans="1:2" ht="12.95" customHeight="1" x14ac:dyDescent="0.25">
      <c r="A57" s="80" t="s">
        <v>102</v>
      </c>
      <c r="B57" s="101">
        <f>SUM(B58:B63)</f>
        <v>254427.63</v>
      </c>
    </row>
    <row r="58" spans="1:2" ht="12.95" customHeight="1" x14ac:dyDescent="0.25">
      <c r="A58" s="76" t="s">
        <v>192</v>
      </c>
      <c r="B58" s="129">
        <v>0</v>
      </c>
    </row>
    <row r="59" spans="1:2" ht="12.95" customHeight="1" x14ac:dyDescent="0.25">
      <c r="A59" s="76" t="s">
        <v>166</v>
      </c>
      <c r="B59" s="129">
        <v>88592.73</v>
      </c>
    </row>
    <row r="60" spans="1:2" ht="12.95" customHeight="1" x14ac:dyDescent="0.25">
      <c r="A60" s="76" t="s">
        <v>167</v>
      </c>
      <c r="B60" s="129">
        <v>145879.91</v>
      </c>
    </row>
    <row r="61" spans="1:2" ht="12.95" customHeight="1" x14ac:dyDescent="0.25">
      <c r="A61" s="76" t="s">
        <v>100</v>
      </c>
      <c r="B61" s="125">
        <v>19954.37</v>
      </c>
    </row>
    <row r="62" spans="1:2" ht="12.95" customHeight="1" x14ac:dyDescent="0.25">
      <c r="A62" s="77" t="s">
        <v>179</v>
      </c>
      <c r="B62" s="129">
        <v>0.62</v>
      </c>
    </row>
    <row r="63" spans="1:2" ht="12.95" customHeight="1" x14ac:dyDescent="0.25">
      <c r="A63" s="76" t="s">
        <v>207</v>
      </c>
      <c r="B63" s="125">
        <v>0</v>
      </c>
    </row>
    <row r="64" spans="1:2" ht="12.95" customHeight="1" x14ac:dyDescent="0.25">
      <c r="A64" s="80" t="s">
        <v>46</v>
      </c>
      <c r="B64" s="101">
        <f>SUM(B65:B75)</f>
        <v>23214.71</v>
      </c>
    </row>
    <row r="65" spans="1:2" ht="12.95" customHeight="1" x14ac:dyDescent="0.25">
      <c r="A65" s="81" t="s">
        <v>103</v>
      </c>
      <c r="B65" s="120">
        <v>6024.6</v>
      </c>
    </row>
    <row r="66" spans="1:2" ht="12.95" customHeight="1" x14ac:dyDescent="0.25">
      <c r="A66" s="81" t="s">
        <v>104</v>
      </c>
      <c r="B66" s="123">
        <v>180</v>
      </c>
    </row>
    <row r="67" spans="1:2" ht="12.95" customHeight="1" x14ac:dyDescent="0.25">
      <c r="A67" s="81" t="s">
        <v>105</v>
      </c>
      <c r="B67" s="120">
        <v>9705.6299999999992</v>
      </c>
    </row>
    <row r="68" spans="1:2" ht="12.95" customHeight="1" x14ac:dyDescent="0.25">
      <c r="A68" s="81" t="s">
        <v>106</v>
      </c>
      <c r="B68" s="123">
        <v>76.48</v>
      </c>
    </row>
    <row r="69" spans="1:2" ht="12.95" customHeight="1" x14ac:dyDescent="0.25">
      <c r="A69" s="81" t="s">
        <v>107</v>
      </c>
      <c r="B69" s="123">
        <v>6905.28</v>
      </c>
    </row>
    <row r="70" spans="1:2" ht="12.95" customHeight="1" x14ac:dyDescent="0.25">
      <c r="A70" s="81" t="s">
        <v>108</v>
      </c>
      <c r="B70" s="132">
        <v>322.72000000000003</v>
      </c>
    </row>
    <row r="71" spans="1:2" ht="12.95" customHeight="1" x14ac:dyDescent="0.25">
      <c r="A71" s="81" t="s">
        <v>109</v>
      </c>
      <c r="B71" s="123">
        <v>0</v>
      </c>
    </row>
    <row r="72" spans="1:2" ht="12.95" customHeight="1" x14ac:dyDescent="0.25">
      <c r="A72" s="81" t="s">
        <v>110</v>
      </c>
      <c r="B72" s="123">
        <v>0</v>
      </c>
    </row>
    <row r="73" spans="1:2" ht="12.95" customHeight="1" x14ac:dyDescent="0.25">
      <c r="A73" s="81" t="s">
        <v>229</v>
      </c>
      <c r="B73" s="123">
        <v>0</v>
      </c>
    </row>
    <row r="74" spans="1:2" ht="12.95" customHeight="1" x14ac:dyDescent="0.25">
      <c r="A74" s="81" t="s">
        <v>230</v>
      </c>
      <c r="B74" s="123">
        <v>0</v>
      </c>
    </row>
    <row r="75" spans="1:2" ht="12.95" customHeight="1" x14ac:dyDescent="0.25">
      <c r="A75" s="81" t="s">
        <v>231</v>
      </c>
      <c r="B75" s="123">
        <v>0</v>
      </c>
    </row>
    <row r="76" spans="1:2" ht="12.95" customHeight="1" x14ac:dyDescent="0.25">
      <c r="A76" s="137" t="s">
        <v>12</v>
      </c>
      <c r="B76" s="138">
        <f>B46+B50+B52+B57+B64</f>
        <v>15408269.580000002</v>
      </c>
    </row>
    <row r="77" spans="1:2" ht="12.95" customHeight="1" x14ac:dyDescent="0.25">
      <c r="A77" s="97"/>
      <c r="B77" s="98"/>
    </row>
    <row r="78" spans="1:2" ht="12.95" customHeight="1" x14ac:dyDescent="0.25">
      <c r="A78" s="99" t="s">
        <v>13</v>
      </c>
      <c r="B78" s="100"/>
    </row>
    <row r="79" spans="1:2" ht="12.95" customHeight="1" x14ac:dyDescent="0.25">
      <c r="A79" s="79" t="s">
        <v>198</v>
      </c>
      <c r="B79" s="101">
        <f>SUM(B80:B85)</f>
        <v>11408629.619999999</v>
      </c>
    </row>
    <row r="80" spans="1:2" ht="12.95" customHeight="1" x14ac:dyDescent="0.25">
      <c r="A80" s="77" t="s">
        <v>169</v>
      </c>
      <c r="B80" s="129">
        <v>0</v>
      </c>
    </row>
    <row r="81" spans="1:2" ht="12.95" customHeight="1" x14ac:dyDescent="0.25">
      <c r="A81" s="77" t="s">
        <v>168</v>
      </c>
      <c r="B81" s="129">
        <v>58844.47</v>
      </c>
    </row>
    <row r="82" spans="1:2" ht="12.95" customHeight="1" x14ac:dyDescent="0.25">
      <c r="A82" s="76" t="s">
        <v>214</v>
      </c>
      <c r="B82" s="129">
        <v>821578.31</v>
      </c>
    </row>
    <row r="83" spans="1:2" ht="12.95" customHeight="1" x14ac:dyDescent="0.25">
      <c r="A83" s="76" t="s">
        <v>216</v>
      </c>
      <c r="B83" s="121">
        <v>0</v>
      </c>
    </row>
    <row r="84" spans="1:2" ht="12.95" customHeight="1" x14ac:dyDescent="0.25">
      <c r="A84" s="76" t="s">
        <v>217</v>
      </c>
      <c r="B84" s="121">
        <v>9712287.6099999994</v>
      </c>
    </row>
    <row r="85" spans="1:2" ht="12.95" customHeight="1" x14ac:dyDescent="0.25">
      <c r="A85" s="76" t="s">
        <v>218</v>
      </c>
      <c r="B85" s="121">
        <v>815919.23</v>
      </c>
    </row>
    <row r="86" spans="1:2" ht="12.95" customHeight="1" x14ac:dyDescent="0.25">
      <c r="A86" s="79" t="s">
        <v>199</v>
      </c>
      <c r="B86" s="101">
        <f>SUM(B87:B92)</f>
        <v>1306575.94</v>
      </c>
    </row>
    <row r="87" spans="1:2" ht="12.95" customHeight="1" x14ac:dyDescent="0.25">
      <c r="A87" s="76" t="s">
        <v>170</v>
      </c>
      <c r="B87" s="124">
        <v>415139.91</v>
      </c>
    </row>
    <row r="88" spans="1:2" ht="12.95" customHeight="1" x14ac:dyDescent="0.25">
      <c r="A88" s="76" t="s">
        <v>193</v>
      </c>
      <c r="B88" s="129">
        <v>0</v>
      </c>
    </row>
    <row r="89" spans="1:2" ht="12.95" customHeight="1" x14ac:dyDescent="0.25">
      <c r="A89" s="76" t="s">
        <v>158</v>
      </c>
      <c r="B89" s="121">
        <v>380124.39</v>
      </c>
    </row>
    <row r="90" spans="1:2" ht="12.95" customHeight="1" x14ac:dyDescent="0.25">
      <c r="A90" s="77" t="s">
        <v>180</v>
      </c>
      <c r="B90" s="129">
        <v>0</v>
      </c>
    </row>
    <row r="91" spans="1:2" ht="12.95" customHeight="1" x14ac:dyDescent="0.25">
      <c r="A91" s="76" t="s">
        <v>208</v>
      </c>
      <c r="B91" s="121">
        <v>0</v>
      </c>
    </row>
    <row r="92" spans="1:2" ht="12.95" customHeight="1" x14ac:dyDescent="0.25">
      <c r="A92" s="76" t="s">
        <v>181</v>
      </c>
      <c r="B92" s="124">
        <v>511311.64</v>
      </c>
    </row>
    <row r="93" spans="1:2" ht="12.95" customHeight="1" x14ac:dyDescent="0.25">
      <c r="A93" s="82" t="s">
        <v>16</v>
      </c>
      <c r="B93" s="101">
        <f>B79+B86</f>
        <v>12715205.559999999</v>
      </c>
    </row>
    <row r="94" spans="1:2" ht="12.95" customHeight="1" x14ac:dyDescent="0.25">
      <c r="A94" s="80"/>
      <c r="B94" s="102"/>
    </row>
    <row r="95" spans="1:2" ht="12.95" customHeight="1" x14ac:dyDescent="0.25">
      <c r="A95" s="103" t="s">
        <v>18</v>
      </c>
      <c r="B95" s="104"/>
    </row>
    <row r="96" spans="1:2" ht="12.95" customHeight="1" x14ac:dyDescent="0.25">
      <c r="A96" s="83" t="s">
        <v>200</v>
      </c>
      <c r="B96" s="115">
        <f>SUM(B97:B102)</f>
        <v>9467401.6799999997</v>
      </c>
    </row>
    <row r="97" spans="1:2" ht="12.95" customHeight="1" x14ac:dyDescent="0.25">
      <c r="A97" s="77" t="s">
        <v>171</v>
      </c>
      <c r="B97" s="121">
        <v>0</v>
      </c>
    </row>
    <row r="98" spans="1:2" ht="12.95" customHeight="1" x14ac:dyDescent="0.25">
      <c r="A98" s="77" t="s">
        <v>172</v>
      </c>
      <c r="B98" s="121">
        <v>0</v>
      </c>
    </row>
    <row r="99" spans="1:2" ht="12.95" customHeight="1" x14ac:dyDescent="0.25">
      <c r="A99" s="77" t="s">
        <v>215</v>
      </c>
      <c r="B99" s="121">
        <v>0</v>
      </c>
    </row>
    <row r="100" spans="1:2" ht="12.95" customHeight="1" x14ac:dyDescent="0.25">
      <c r="A100" s="76" t="s">
        <v>219</v>
      </c>
      <c r="B100" s="121">
        <v>0</v>
      </c>
    </row>
    <row r="101" spans="1:2" ht="12.95" customHeight="1" x14ac:dyDescent="0.25">
      <c r="A101" s="76" t="s">
        <v>220</v>
      </c>
      <c r="B101" s="121">
        <v>9266726.5700000003</v>
      </c>
    </row>
    <row r="102" spans="1:2" ht="12.95" customHeight="1" x14ac:dyDescent="0.25">
      <c r="A102" s="76" t="s">
        <v>221</v>
      </c>
      <c r="B102" s="121">
        <v>200675.11</v>
      </c>
    </row>
    <row r="103" spans="1:2" ht="12.95" customHeight="1" x14ac:dyDescent="0.25">
      <c r="A103" s="80" t="s">
        <v>7</v>
      </c>
      <c r="B103" s="115">
        <f>B96</f>
        <v>9467401.6799999997</v>
      </c>
    </row>
    <row r="104" spans="1:2" ht="12.95" customHeight="1" x14ac:dyDescent="0.25">
      <c r="A104" s="80" t="s">
        <v>201</v>
      </c>
      <c r="B104" s="115">
        <f>SUM(B105:B110)</f>
        <v>1372894.51</v>
      </c>
    </row>
    <row r="105" spans="1:2" ht="12.95" customHeight="1" x14ac:dyDescent="0.25">
      <c r="A105" s="76" t="s">
        <v>173</v>
      </c>
      <c r="B105" s="121">
        <v>0</v>
      </c>
    </row>
    <row r="106" spans="1:2" ht="12.95" customHeight="1" x14ac:dyDescent="0.25">
      <c r="A106" s="76" t="s">
        <v>194</v>
      </c>
      <c r="B106" s="121">
        <v>0</v>
      </c>
    </row>
    <row r="107" spans="1:2" ht="12.95" customHeight="1" x14ac:dyDescent="0.25">
      <c r="A107" s="76" t="s">
        <v>159</v>
      </c>
      <c r="B107" s="121">
        <v>0</v>
      </c>
    </row>
    <row r="108" spans="1:2" ht="12.95" customHeight="1" x14ac:dyDescent="0.25">
      <c r="A108" s="77" t="s">
        <v>182</v>
      </c>
      <c r="B108" s="121">
        <v>0</v>
      </c>
    </row>
    <row r="109" spans="1:2" ht="12.95" customHeight="1" x14ac:dyDescent="0.25">
      <c r="A109" s="76" t="s">
        <v>209</v>
      </c>
      <c r="B109" s="121">
        <v>0</v>
      </c>
    </row>
    <row r="110" spans="1:2" ht="12.95" customHeight="1" x14ac:dyDescent="0.25">
      <c r="A110" s="76" t="s">
        <v>183</v>
      </c>
      <c r="B110" s="121">
        <v>1372894.51</v>
      </c>
    </row>
    <row r="111" spans="1:2" ht="12.95" customHeight="1" x14ac:dyDescent="0.25">
      <c r="A111" s="80" t="s">
        <v>0</v>
      </c>
      <c r="B111" s="115">
        <f>SUM(B105:B110)</f>
        <v>1372894.51</v>
      </c>
    </row>
    <row r="112" spans="1:2" ht="12.95" customHeight="1" x14ac:dyDescent="0.25">
      <c r="A112" s="99" t="s">
        <v>20</v>
      </c>
      <c r="B112" s="105">
        <f>B96+B104</f>
        <v>10840296.189999999</v>
      </c>
    </row>
    <row r="113" spans="1:2" ht="12.95" customHeight="1" x14ac:dyDescent="0.25">
      <c r="A113" s="80"/>
      <c r="B113" s="102"/>
    </row>
    <row r="114" spans="1:2" ht="12.95" customHeight="1" x14ac:dyDescent="0.25">
      <c r="A114" s="99" t="s">
        <v>21</v>
      </c>
      <c r="B114" s="106"/>
    </row>
    <row r="115" spans="1:2" ht="12.95" customHeight="1" x14ac:dyDescent="0.25">
      <c r="A115" s="99" t="s">
        <v>22</v>
      </c>
      <c r="B115" s="99"/>
    </row>
    <row r="116" spans="1:2" ht="12.95" customHeight="1" x14ac:dyDescent="0.25">
      <c r="A116" s="84" t="s">
        <v>23</v>
      </c>
      <c r="B116" s="126">
        <v>4091820.78</v>
      </c>
    </row>
    <row r="117" spans="1:2" ht="12.95" customHeight="1" x14ac:dyDescent="0.25">
      <c r="A117" s="85" t="s">
        <v>24</v>
      </c>
      <c r="B117" s="146">
        <v>3910557.12</v>
      </c>
    </row>
    <row r="118" spans="1:2" ht="12.95" customHeight="1" x14ac:dyDescent="0.25">
      <c r="A118" s="85" t="s">
        <v>42</v>
      </c>
      <c r="B118" s="146">
        <v>2770928.94</v>
      </c>
    </row>
    <row r="119" spans="1:2" ht="12.95" customHeight="1" x14ac:dyDescent="0.25">
      <c r="A119" s="84" t="s">
        <v>41</v>
      </c>
      <c r="B119" s="126">
        <v>0</v>
      </c>
    </row>
    <row r="120" spans="1:2" ht="12.95" customHeight="1" x14ac:dyDescent="0.25">
      <c r="A120" s="84" t="s">
        <v>43</v>
      </c>
      <c r="B120" s="126">
        <v>748721.18</v>
      </c>
    </row>
    <row r="121" spans="1:2" ht="12.95" customHeight="1" x14ac:dyDescent="0.25">
      <c r="A121" s="116" t="s">
        <v>44</v>
      </c>
      <c r="B121" s="101">
        <f>SUM(B122:B123)</f>
        <v>2974336.4099999997</v>
      </c>
    </row>
    <row r="122" spans="1:2" ht="12.95" customHeight="1" x14ac:dyDescent="0.25">
      <c r="A122" s="84" t="s">
        <v>124</v>
      </c>
      <c r="B122" s="126">
        <v>2973876.65</v>
      </c>
    </row>
    <row r="123" spans="1:2" ht="12.95" customHeight="1" x14ac:dyDescent="0.25">
      <c r="A123" s="84" t="s">
        <v>125</v>
      </c>
      <c r="B123" s="143">
        <v>459.76</v>
      </c>
    </row>
    <row r="124" spans="1:2" ht="12.95" customHeight="1" x14ac:dyDescent="0.25">
      <c r="A124" s="107" t="s">
        <v>45</v>
      </c>
      <c r="B124" s="100"/>
    </row>
    <row r="125" spans="1:2" ht="12.95" customHeight="1" x14ac:dyDescent="0.25">
      <c r="A125" s="83" t="s">
        <v>47</v>
      </c>
      <c r="B125" s="101">
        <f>SUM(B126:B141)</f>
        <v>608330.40999999992</v>
      </c>
    </row>
    <row r="126" spans="1:2" ht="12.95" customHeight="1" x14ac:dyDescent="0.25">
      <c r="A126" s="81" t="s">
        <v>126</v>
      </c>
      <c r="B126" s="126">
        <v>337890.32</v>
      </c>
    </row>
    <row r="127" spans="1:2" ht="12.95" customHeight="1" x14ac:dyDescent="0.25">
      <c r="A127" s="81" t="s">
        <v>127</v>
      </c>
      <c r="B127" s="126">
        <v>6865.57</v>
      </c>
    </row>
    <row r="128" spans="1:2" ht="12.95" customHeight="1" x14ac:dyDescent="0.25">
      <c r="A128" s="81" t="s">
        <v>128</v>
      </c>
      <c r="B128" s="121">
        <v>0</v>
      </c>
    </row>
    <row r="129" spans="1:2" ht="12.95" customHeight="1" x14ac:dyDescent="0.25">
      <c r="A129" s="81" t="s">
        <v>129</v>
      </c>
      <c r="B129" s="126">
        <v>163932.99</v>
      </c>
    </row>
    <row r="130" spans="1:2" ht="12.95" customHeight="1" x14ac:dyDescent="0.25">
      <c r="A130" s="81" t="s">
        <v>130</v>
      </c>
      <c r="B130" s="126">
        <v>39427.56</v>
      </c>
    </row>
    <row r="131" spans="1:2" ht="12.95" customHeight="1" x14ac:dyDescent="0.25">
      <c r="A131" s="81" t="s">
        <v>131</v>
      </c>
      <c r="B131" s="121">
        <v>0</v>
      </c>
    </row>
    <row r="132" spans="1:2" ht="12.95" customHeight="1" x14ac:dyDescent="0.25">
      <c r="A132" s="81" t="s">
        <v>132</v>
      </c>
      <c r="B132" s="121">
        <v>9705.6299999999992</v>
      </c>
    </row>
    <row r="133" spans="1:2" ht="12.95" customHeight="1" x14ac:dyDescent="0.25">
      <c r="A133" s="81" t="s">
        <v>133</v>
      </c>
      <c r="B133" s="121">
        <v>2389.61</v>
      </c>
    </row>
    <row r="134" spans="1:2" ht="12.95" customHeight="1" x14ac:dyDescent="0.25">
      <c r="A134" s="81" t="s">
        <v>134</v>
      </c>
      <c r="B134" s="121">
        <v>0</v>
      </c>
    </row>
    <row r="135" spans="1:2" ht="12.95" customHeight="1" x14ac:dyDescent="0.25">
      <c r="A135" s="81" t="s">
        <v>135</v>
      </c>
      <c r="B135" s="126">
        <v>354.91</v>
      </c>
    </row>
    <row r="136" spans="1:2" ht="12.95" customHeight="1" x14ac:dyDescent="0.25">
      <c r="A136" s="81" t="s">
        <v>136</v>
      </c>
      <c r="B136" s="126">
        <v>17834.07</v>
      </c>
    </row>
    <row r="137" spans="1:2" ht="12.95" customHeight="1" x14ac:dyDescent="0.25">
      <c r="A137" s="81" t="s">
        <v>137</v>
      </c>
      <c r="B137" s="126">
        <v>24207.03</v>
      </c>
    </row>
    <row r="138" spans="1:2" ht="12.95" customHeight="1" x14ac:dyDescent="0.25">
      <c r="A138" s="81" t="s">
        <v>138</v>
      </c>
      <c r="B138" s="121">
        <v>0</v>
      </c>
    </row>
    <row r="139" spans="1:2" ht="12.95" customHeight="1" x14ac:dyDescent="0.25">
      <c r="A139" s="81" t="s">
        <v>233</v>
      </c>
      <c r="B139" s="121">
        <v>322.72000000000003</v>
      </c>
    </row>
    <row r="140" spans="1:2" ht="12.95" customHeight="1" x14ac:dyDescent="0.25">
      <c r="A140" s="81" t="s">
        <v>140</v>
      </c>
      <c r="B140" s="121">
        <v>5400</v>
      </c>
    </row>
    <row r="141" spans="1:2" ht="12.95" customHeight="1" x14ac:dyDescent="0.25">
      <c r="A141" s="81" t="s">
        <v>141</v>
      </c>
      <c r="B141" s="121">
        <v>0</v>
      </c>
    </row>
    <row r="142" spans="1:2" ht="12.95" customHeight="1" x14ac:dyDescent="0.25">
      <c r="A142" s="80" t="s">
        <v>157</v>
      </c>
      <c r="B142" s="52">
        <f>SUM(B116,B117,B118,B119,B120,B121,B124,B125)</f>
        <v>15104694.84</v>
      </c>
    </row>
    <row r="143" spans="1:2" ht="12.95" customHeight="1" x14ac:dyDescent="0.25">
      <c r="A143" s="80"/>
      <c r="B143" s="108"/>
    </row>
    <row r="144" spans="1:2" ht="12.95" customHeight="1" x14ac:dyDescent="0.25">
      <c r="A144" s="103" t="s">
        <v>25</v>
      </c>
      <c r="B144" s="139"/>
    </row>
    <row r="145" spans="1:2" ht="12.95" customHeight="1" x14ac:dyDescent="0.25">
      <c r="A145" s="84" t="s">
        <v>26</v>
      </c>
      <c r="B145" s="142">
        <v>471918.8</v>
      </c>
    </row>
    <row r="146" spans="1:2" ht="12.95" customHeight="1" x14ac:dyDescent="0.25">
      <c r="A146" s="84" t="s">
        <v>27</v>
      </c>
      <c r="B146" s="123">
        <v>38715</v>
      </c>
    </row>
    <row r="147" spans="1:2" ht="12.95" customHeight="1" x14ac:dyDescent="0.25">
      <c r="A147" s="86" t="s">
        <v>28</v>
      </c>
      <c r="B147" s="123">
        <v>0</v>
      </c>
    </row>
    <row r="148" spans="1:2" ht="12.95" customHeight="1" x14ac:dyDescent="0.25">
      <c r="A148" s="86" t="s">
        <v>49</v>
      </c>
      <c r="B148" s="123">
        <v>0</v>
      </c>
    </row>
    <row r="149" spans="1:2" ht="12.95" customHeight="1" x14ac:dyDescent="0.25">
      <c r="A149" s="80" t="s">
        <v>57</v>
      </c>
      <c r="B149" s="115">
        <f>B145+B146+B147+B148</f>
        <v>510633.8</v>
      </c>
    </row>
    <row r="150" spans="1:2" ht="12.95" customHeight="1" x14ac:dyDescent="0.25">
      <c r="A150" s="80" t="s">
        <v>56</v>
      </c>
      <c r="B150" s="115">
        <f>B142+B149</f>
        <v>15615328.640000001</v>
      </c>
    </row>
    <row r="151" spans="1:2" ht="12.95" customHeight="1" x14ac:dyDescent="0.25">
      <c r="A151" s="80"/>
      <c r="B151" s="98"/>
    </row>
    <row r="152" spans="1:2" ht="12.95" customHeight="1" x14ac:dyDescent="0.25">
      <c r="A152" s="103" t="s">
        <v>29</v>
      </c>
      <c r="B152" s="104"/>
    </row>
    <row r="153" spans="1:2" ht="12.95" customHeight="1" x14ac:dyDescent="0.25">
      <c r="A153" s="84" t="s">
        <v>30</v>
      </c>
      <c r="B153" s="132">
        <v>0</v>
      </c>
    </row>
    <row r="154" spans="1:2" ht="12.95" customHeight="1" x14ac:dyDescent="0.25">
      <c r="A154" s="84" t="s">
        <v>213</v>
      </c>
      <c r="B154" s="133">
        <v>0</v>
      </c>
    </row>
    <row r="155" spans="1:2" ht="12.95" customHeight="1" x14ac:dyDescent="0.25">
      <c r="A155" s="87" t="s">
        <v>32</v>
      </c>
      <c r="B155" s="109">
        <f>B153+B154</f>
        <v>0</v>
      </c>
    </row>
    <row r="156" spans="1:2" ht="12.95" customHeight="1" x14ac:dyDescent="0.25">
      <c r="A156" s="80"/>
      <c r="B156" s="80"/>
    </row>
    <row r="157" spans="1:2" ht="12.95" customHeight="1" x14ac:dyDescent="0.25">
      <c r="A157" s="91" t="s">
        <v>142</v>
      </c>
      <c r="B157" s="110"/>
    </row>
    <row r="158" spans="1:2" ht="12.95" customHeight="1" x14ac:dyDescent="0.25">
      <c r="A158" s="127" t="s">
        <v>33</v>
      </c>
      <c r="B158" s="114">
        <f>SUM(B159)</f>
        <v>9154.57</v>
      </c>
    </row>
    <row r="159" spans="1:2" ht="12.95" customHeight="1" x14ac:dyDescent="0.25">
      <c r="A159" s="76" t="s">
        <v>143</v>
      </c>
      <c r="B159" s="180">
        <v>9154.57</v>
      </c>
    </row>
    <row r="160" spans="1:2" ht="12.95" customHeight="1" x14ac:dyDescent="0.25">
      <c r="A160" s="127" t="s">
        <v>176</v>
      </c>
      <c r="B160" s="114">
        <f>SUM(B161:B168)</f>
        <v>51157327.509999998</v>
      </c>
    </row>
    <row r="161" spans="1:2" ht="12.95" customHeight="1" x14ac:dyDescent="0.25">
      <c r="A161" s="76" t="s">
        <v>195</v>
      </c>
      <c r="B161" s="121">
        <v>0</v>
      </c>
    </row>
    <row r="162" spans="1:2" ht="12.95" customHeight="1" x14ac:dyDescent="0.25">
      <c r="A162" s="75" t="s">
        <v>174</v>
      </c>
      <c r="B162" s="130">
        <v>5135.67</v>
      </c>
    </row>
    <row r="163" spans="1:2" ht="12.95" customHeight="1" x14ac:dyDescent="0.25">
      <c r="A163" s="76" t="s">
        <v>196</v>
      </c>
      <c r="B163" s="121">
        <v>0</v>
      </c>
    </row>
    <row r="164" spans="1:2" ht="12.95" customHeight="1" x14ac:dyDescent="0.25">
      <c r="A164" s="75" t="s">
        <v>175</v>
      </c>
      <c r="B164" s="122">
        <v>3182849.03</v>
      </c>
    </row>
    <row r="165" spans="1:2" ht="12.95" customHeight="1" x14ac:dyDescent="0.25">
      <c r="A165" s="76" t="s">
        <v>210</v>
      </c>
      <c r="B165" s="121">
        <v>0</v>
      </c>
    </row>
    <row r="166" spans="1:2" ht="12.95" customHeight="1" x14ac:dyDescent="0.25">
      <c r="A166" s="77" t="s">
        <v>203</v>
      </c>
      <c r="B166" s="121">
        <v>406.27</v>
      </c>
    </row>
    <row r="167" spans="1:2" ht="12.95" customHeight="1" x14ac:dyDescent="0.25">
      <c r="A167" s="76" t="s">
        <v>204</v>
      </c>
      <c r="B167" s="121">
        <v>20952132.609999999</v>
      </c>
    </row>
    <row r="168" spans="1:2" ht="12.95" customHeight="1" x14ac:dyDescent="0.25">
      <c r="A168" s="76" t="s">
        <v>205</v>
      </c>
      <c r="B168" s="121">
        <v>27016803.93</v>
      </c>
    </row>
    <row r="169" spans="1:2" ht="12.95" customHeight="1" x14ac:dyDescent="0.25">
      <c r="A169" s="127" t="s">
        <v>177</v>
      </c>
      <c r="B169" s="114">
        <f>SUM(B170:B174)</f>
        <v>38409729.150000006</v>
      </c>
    </row>
    <row r="170" spans="1:2" ht="12.95" customHeight="1" x14ac:dyDescent="0.25">
      <c r="A170" s="75" t="s">
        <v>178</v>
      </c>
      <c r="B170" s="130">
        <v>12823265.109999999</v>
      </c>
    </row>
    <row r="171" spans="1:2" ht="12.95" customHeight="1" x14ac:dyDescent="0.25">
      <c r="A171" s="75" t="s">
        <v>223</v>
      </c>
      <c r="B171" s="121">
        <v>22610525.170000002</v>
      </c>
    </row>
    <row r="172" spans="1:2" ht="12.95" customHeight="1" x14ac:dyDescent="0.25">
      <c r="A172" s="76" t="s">
        <v>224</v>
      </c>
      <c r="B172" s="121">
        <v>2975846.31</v>
      </c>
    </row>
    <row r="173" spans="1:2" ht="12.95" customHeight="1" x14ac:dyDescent="0.25">
      <c r="A173" s="134" t="s">
        <v>225</v>
      </c>
      <c r="B173" s="122">
        <v>92.56</v>
      </c>
    </row>
    <row r="174" spans="1:2" ht="12.95" customHeight="1" x14ac:dyDescent="0.25">
      <c r="A174" s="76" t="s">
        <v>226</v>
      </c>
      <c r="B174" s="121">
        <v>0</v>
      </c>
    </row>
    <row r="175" spans="1:2" ht="12.95" customHeight="1" x14ac:dyDescent="0.25">
      <c r="A175" s="96" t="s">
        <v>202</v>
      </c>
      <c r="B175" s="114">
        <f>SUM(B158,B160,B169)</f>
        <v>89576211.230000004</v>
      </c>
    </row>
    <row r="176" spans="1:2" ht="12.95" customHeight="1" x14ac:dyDescent="0.25">
      <c r="A176" s="128" t="s">
        <v>52</v>
      </c>
      <c r="B176" s="114">
        <f>(B43+B76)-(B150+B155)</f>
        <v>89576211.229999989</v>
      </c>
    </row>
    <row r="177" spans="1:2" ht="12.95" customHeight="1" x14ac:dyDescent="0.25">
      <c r="A177" s="144" t="s">
        <v>8</v>
      </c>
      <c r="B177" s="136"/>
    </row>
    <row r="178" spans="1:2" ht="12.95" customHeight="1" x14ac:dyDescent="0.25">
      <c r="A178" s="111" t="s">
        <v>39</v>
      </c>
      <c r="B178" s="112"/>
    </row>
    <row r="179" spans="1:2" ht="12.95" customHeight="1" x14ac:dyDescent="0.25">
      <c r="A179" s="88" t="s">
        <v>37</v>
      </c>
      <c r="B179" s="131">
        <v>0</v>
      </c>
    </row>
    <row r="180" spans="1:2" ht="12.95" customHeight="1" x14ac:dyDescent="0.25">
      <c r="A180" s="88" t="s">
        <v>38</v>
      </c>
      <c r="B180" s="131">
        <v>0</v>
      </c>
    </row>
    <row r="181" spans="1:2" ht="12.95" customHeight="1" x14ac:dyDescent="0.25">
      <c r="A181" s="88" t="s">
        <v>222</v>
      </c>
      <c r="B181" s="125"/>
    </row>
    <row r="182" spans="1:2" ht="12.95" customHeight="1" x14ac:dyDescent="0.25">
      <c r="A182" s="111" t="s">
        <v>40</v>
      </c>
      <c r="B182" s="113">
        <f>B179+B180+B181</f>
        <v>0</v>
      </c>
    </row>
    <row r="183" spans="1:2" x14ac:dyDescent="0.25">
      <c r="A183" s="150" t="s">
        <v>36</v>
      </c>
      <c r="B183" s="151"/>
    </row>
    <row r="184" spans="1:2" x14ac:dyDescent="0.25">
      <c r="A184" s="152"/>
      <c r="B184" s="153"/>
    </row>
    <row r="185" spans="1:2" x14ac:dyDescent="0.25">
      <c r="A185" s="154"/>
      <c r="B185" s="155"/>
    </row>
  </sheetData>
  <mergeCells count="10">
    <mergeCell ref="A22:B22"/>
    <mergeCell ref="B23:B24"/>
    <mergeCell ref="A183:B185"/>
    <mergeCell ref="A17:B17"/>
    <mergeCell ref="A1:B1"/>
    <mergeCell ref="A2:B7"/>
    <mergeCell ref="A8:B9"/>
    <mergeCell ref="A10:B10"/>
    <mergeCell ref="A12:B12"/>
    <mergeCell ref="A14:B14"/>
  </mergeCells>
  <pageMargins left="0.59055118110236227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082021</vt:lpstr>
      <vt:lpstr>RELATÓRIO MODELO-2025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Dielma Sousa da Silva</cp:lastModifiedBy>
  <cp:lastPrinted>2025-09-15T19:12:13Z</cp:lastPrinted>
  <dcterms:created xsi:type="dcterms:W3CDTF">2021-09-23T15:15:02Z</dcterms:created>
  <dcterms:modified xsi:type="dcterms:W3CDTF">2025-09-15T19:12:18Z</dcterms:modified>
</cp:coreProperties>
</file>